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fer Folder\"/>
    </mc:Choice>
  </mc:AlternateContent>
  <xr:revisionPtr revIDLastSave="0" documentId="13_ncr:1_{15A1F9F2-831A-410F-B2B5-2F022C7DAEFD}" xr6:coauthVersionLast="45" xr6:coauthVersionMax="45" xr10:uidLastSave="{00000000-0000-0000-0000-000000000000}"/>
  <bookViews>
    <workbookView xWindow="-28920" yWindow="-30" windowWidth="29040" windowHeight="15840" activeTab="1" xr2:uid="{4A092717-2904-4B3B-BF54-9E165414E455}"/>
  </bookViews>
  <sheets>
    <sheet name="Lender Size" sheetId="1" r:id="rId1"/>
    <sheet name="Loan Size" sheetId="3" r:id="rId2"/>
    <sheet name="States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21" i="2" l="1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E34" i="1"/>
  <c r="E33" i="1"/>
  <c r="E32" i="1"/>
  <c r="E31" i="1"/>
  <c r="E30" i="1"/>
  <c r="E29" i="1"/>
  <c r="E28" i="1"/>
  <c r="E27" i="1"/>
  <c r="E26" i="1"/>
  <c r="E25" i="1"/>
  <c r="E24" i="1"/>
  <c r="E20" i="1"/>
  <c r="E21" i="1"/>
  <c r="E22" i="1"/>
  <c r="E19" i="1"/>
  <c r="D34" i="1"/>
  <c r="D22" i="1"/>
  <c r="C34" i="1"/>
  <c r="B34" i="1"/>
  <c r="C22" i="1"/>
  <c r="B22" i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60" i="2"/>
  <c r="L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3" i="2"/>
  <c r="G60" i="2"/>
  <c r="D60" i="2"/>
  <c r="L7" i="3"/>
  <c r="L8" i="3"/>
  <c r="L9" i="3"/>
  <c r="L10" i="3"/>
  <c r="L11" i="3"/>
  <c r="L12" i="3"/>
  <c r="L6" i="3"/>
  <c r="D26" i="3"/>
  <c r="D25" i="3"/>
  <c r="D24" i="3"/>
  <c r="D23" i="3"/>
  <c r="D22" i="3"/>
  <c r="D21" i="3"/>
  <c r="D20" i="3"/>
  <c r="D19" i="3"/>
  <c r="D18" i="3"/>
  <c r="D17" i="3"/>
  <c r="G17" i="3"/>
  <c r="G18" i="3"/>
  <c r="G19" i="3"/>
  <c r="G20" i="3"/>
  <c r="G21" i="3"/>
  <c r="G22" i="3"/>
  <c r="G23" i="3"/>
  <c r="G24" i="3"/>
  <c r="G25" i="3"/>
  <c r="G26" i="3"/>
  <c r="G13" i="3"/>
  <c r="F13" i="3"/>
  <c r="I13" i="3" s="1"/>
  <c r="K12" i="3"/>
  <c r="K11" i="3"/>
  <c r="K10" i="3"/>
  <c r="K9" i="3"/>
  <c r="K8" i="3"/>
  <c r="K7" i="3"/>
  <c r="K6" i="3"/>
  <c r="K5" i="3"/>
  <c r="K4" i="3"/>
  <c r="K3" i="3"/>
  <c r="G12" i="3"/>
  <c r="G6" i="3"/>
  <c r="D13" i="3"/>
  <c r="D12" i="3"/>
  <c r="D6" i="3"/>
  <c r="C13" i="3" l="1"/>
  <c r="B18" i="3"/>
  <c r="C18" i="3"/>
  <c r="E18" i="3"/>
  <c r="F18" i="3"/>
  <c r="B19" i="3"/>
  <c r="C19" i="3"/>
  <c r="E19" i="3"/>
  <c r="F19" i="3"/>
  <c r="B20" i="3"/>
  <c r="C20" i="3"/>
  <c r="E20" i="3"/>
  <c r="F20" i="3"/>
  <c r="B21" i="3"/>
  <c r="C21" i="3"/>
  <c r="E21" i="3"/>
  <c r="F21" i="3"/>
  <c r="B22" i="3"/>
  <c r="C22" i="3"/>
  <c r="E22" i="3"/>
  <c r="F22" i="3"/>
  <c r="B23" i="3"/>
  <c r="C23" i="3"/>
  <c r="E23" i="3"/>
  <c r="F23" i="3"/>
  <c r="B24" i="3"/>
  <c r="C24" i="3"/>
  <c r="E24" i="3"/>
  <c r="F24" i="3"/>
  <c r="B25" i="3"/>
  <c r="C25" i="3"/>
  <c r="E25" i="3"/>
  <c r="F25" i="3"/>
  <c r="B26" i="3"/>
  <c r="C26" i="3"/>
  <c r="E26" i="3"/>
  <c r="F26" i="3"/>
  <c r="C17" i="3"/>
  <c r="E17" i="3"/>
  <c r="F17" i="3"/>
  <c r="B17" i="3"/>
  <c r="F121" i="2"/>
  <c r="E121" i="2"/>
  <c r="C121" i="2"/>
  <c r="B121" i="2"/>
  <c r="F120" i="2"/>
  <c r="E120" i="2"/>
  <c r="C120" i="2"/>
  <c r="B120" i="2"/>
  <c r="F119" i="2"/>
  <c r="E119" i="2"/>
  <c r="C119" i="2"/>
  <c r="B119" i="2"/>
  <c r="F118" i="2"/>
  <c r="E118" i="2"/>
  <c r="C118" i="2"/>
  <c r="B118" i="2"/>
  <c r="F117" i="2"/>
  <c r="E117" i="2"/>
  <c r="C117" i="2"/>
  <c r="B117" i="2"/>
  <c r="F116" i="2"/>
  <c r="E116" i="2"/>
  <c r="C116" i="2"/>
  <c r="B116" i="2"/>
  <c r="F115" i="2"/>
  <c r="E115" i="2"/>
  <c r="C115" i="2"/>
  <c r="B115" i="2"/>
  <c r="F114" i="2"/>
  <c r="E114" i="2"/>
  <c r="C114" i="2"/>
  <c r="B114" i="2"/>
  <c r="F113" i="2"/>
  <c r="E113" i="2"/>
  <c r="C113" i="2"/>
  <c r="B113" i="2"/>
  <c r="F112" i="2"/>
  <c r="E112" i="2"/>
  <c r="C112" i="2"/>
  <c r="B112" i="2"/>
  <c r="F111" i="2"/>
  <c r="E111" i="2"/>
  <c r="C111" i="2"/>
  <c r="B111" i="2"/>
  <c r="F110" i="2"/>
  <c r="E110" i="2"/>
  <c r="C110" i="2"/>
  <c r="B110" i="2"/>
  <c r="F109" i="2"/>
  <c r="E109" i="2"/>
  <c r="C109" i="2"/>
  <c r="B109" i="2"/>
  <c r="F108" i="2"/>
  <c r="E108" i="2"/>
  <c r="C108" i="2"/>
  <c r="B108" i="2"/>
  <c r="F107" i="2"/>
  <c r="E107" i="2"/>
  <c r="C107" i="2"/>
  <c r="B107" i="2"/>
  <c r="F106" i="2"/>
  <c r="E106" i="2"/>
  <c r="C106" i="2"/>
  <c r="B106" i="2"/>
  <c r="F105" i="2"/>
  <c r="E105" i="2"/>
  <c r="C105" i="2"/>
  <c r="B105" i="2"/>
  <c r="F104" i="2"/>
  <c r="E104" i="2"/>
  <c r="C104" i="2"/>
  <c r="B104" i="2"/>
  <c r="F103" i="2"/>
  <c r="E103" i="2"/>
  <c r="C103" i="2"/>
  <c r="B103" i="2"/>
  <c r="F102" i="2"/>
  <c r="E102" i="2"/>
  <c r="C102" i="2"/>
  <c r="B102" i="2"/>
  <c r="F101" i="2"/>
  <c r="E101" i="2"/>
  <c r="C101" i="2"/>
  <c r="B101" i="2"/>
  <c r="F100" i="2"/>
  <c r="E100" i="2"/>
  <c r="C100" i="2"/>
  <c r="B100" i="2"/>
  <c r="F99" i="2"/>
  <c r="E99" i="2"/>
  <c r="C99" i="2"/>
  <c r="B99" i="2"/>
  <c r="F98" i="2"/>
  <c r="E98" i="2"/>
  <c r="C98" i="2"/>
  <c r="B98" i="2"/>
  <c r="F97" i="2"/>
  <c r="E97" i="2"/>
  <c r="C97" i="2"/>
  <c r="B97" i="2"/>
  <c r="F96" i="2"/>
  <c r="E96" i="2"/>
  <c r="C96" i="2"/>
  <c r="B96" i="2"/>
  <c r="F95" i="2"/>
  <c r="E95" i="2"/>
  <c r="C95" i="2"/>
  <c r="B95" i="2"/>
  <c r="F94" i="2"/>
  <c r="E94" i="2"/>
  <c r="C94" i="2"/>
  <c r="B94" i="2"/>
  <c r="F93" i="2"/>
  <c r="E93" i="2"/>
  <c r="C93" i="2"/>
  <c r="B93" i="2"/>
  <c r="F92" i="2"/>
  <c r="E92" i="2"/>
  <c r="C92" i="2"/>
  <c r="B92" i="2"/>
  <c r="F91" i="2"/>
  <c r="E91" i="2"/>
  <c r="C91" i="2"/>
  <c r="B91" i="2"/>
  <c r="F90" i="2"/>
  <c r="E90" i="2"/>
  <c r="C90" i="2"/>
  <c r="B90" i="2"/>
  <c r="F89" i="2"/>
  <c r="E89" i="2"/>
  <c r="C89" i="2"/>
  <c r="B89" i="2"/>
  <c r="F88" i="2"/>
  <c r="E88" i="2"/>
  <c r="C88" i="2"/>
  <c r="B88" i="2"/>
  <c r="F87" i="2"/>
  <c r="E87" i="2"/>
  <c r="C87" i="2"/>
  <c r="B87" i="2"/>
  <c r="F86" i="2"/>
  <c r="E86" i="2"/>
  <c r="C86" i="2"/>
  <c r="B86" i="2"/>
  <c r="F85" i="2"/>
  <c r="E85" i="2"/>
  <c r="C85" i="2"/>
  <c r="B85" i="2"/>
  <c r="F84" i="2"/>
  <c r="E84" i="2"/>
  <c r="C84" i="2"/>
  <c r="B84" i="2"/>
  <c r="F83" i="2"/>
  <c r="E83" i="2"/>
  <c r="C83" i="2"/>
  <c r="B83" i="2"/>
  <c r="F82" i="2"/>
  <c r="E82" i="2"/>
  <c r="C82" i="2"/>
  <c r="B82" i="2"/>
  <c r="F81" i="2"/>
  <c r="E81" i="2"/>
  <c r="C81" i="2"/>
  <c r="B81" i="2"/>
  <c r="F80" i="2"/>
  <c r="E80" i="2"/>
  <c r="C80" i="2"/>
  <c r="B80" i="2"/>
  <c r="F79" i="2"/>
  <c r="E79" i="2"/>
  <c r="C79" i="2"/>
  <c r="B79" i="2"/>
  <c r="F78" i="2"/>
  <c r="E78" i="2"/>
  <c r="C78" i="2"/>
  <c r="B78" i="2"/>
  <c r="F77" i="2"/>
  <c r="E77" i="2"/>
  <c r="C77" i="2"/>
  <c r="B77" i="2"/>
  <c r="F76" i="2"/>
  <c r="E76" i="2"/>
  <c r="C76" i="2"/>
  <c r="B76" i="2"/>
  <c r="F75" i="2"/>
  <c r="E75" i="2"/>
  <c r="C75" i="2"/>
  <c r="B75" i="2"/>
  <c r="F74" i="2"/>
  <c r="E74" i="2"/>
  <c r="C74" i="2"/>
  <c r="B74" i="2"/>
  <c r="F73" i="2"/>
  <c r="E73" i="2"/>
  <c r="C73" i="2"/>
  <c r="B73" i="2"/>
  <c r="F72" i="2"/>
  <c r="E72" i="2"/>
  <c r="C72" i="2"/>
  <c r="B72" i="2"/>
  <c r="F71" i="2"/>
  <c r="E71" i="2"/>
  <c r="C71" i="2"/>
  <c r="B71" i="2"/>
  <c r="F70" i="2"/>
  <c r="E70" i="2"/>
  <c r="C70" i="2"/>
  <c r="B70" i="2"/>
  <c r="F69" i="2"/>
  <c r="E69" i="2"/>
  <c r="C69" i="2"/>
  <c r="B69" i="2"/>
  <c r="F68" i="2"/>
  <c r="E68" i="2"/>
  <c r="C68" i="2"/>
  <c r="B68" i="2"/>
  <c r="F67" i="2"/>
  <c r="E67" i="2"/>
  <c r="C67" i="2"/>
  <c r="B67" i="2"/>
  <c r="F66" i="2"/>
  <c r="E66" i="2"/>
  <c r="C66" i="2"/>
  <c r="B66" i="2"/>
  <c r="F65" i="2"/>
  <c r="E65" i="2"/>
  <c r="C65" i="2"/>
  <c r="B65" i="2"/>
  <c r="F64" i="2"/>
  <c r="E64" i="2"/>
  <c r="C64" i="2"/>
  <c r="B64" i="2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60" i="2"/>
  <c r="J3" i="2"/>
  <c r="I3" i="3"/>
  <c r="I4" i="3"/>
  <c r="I5" i="3"/>
  <c r="I6" i="3"/>
  <c r="I7" i="3"/>
  <c r="J7" i="3" s="1"/>
  <c r="I8" i="3"/>
  <c r="J8" i="3" s="1"/>
  <c r="I9" i="3"/>
  <c r="J9" i="3" s="1"/>
  <c r="I10" i="3"/>
  <c r="J10" i="3" s="1"/>
  <c r="I11" i="3"/>
  <c r="J11" i="3" s="1"/>
  <c r="I12" i="3"/>
  <c r="J12" i="3" s="1"/>
  <c r="H6" i="3"/>
  <c r="J6" i="3" s="1"/>
  <c r="H7" i="3"/>
  <c r="H8" i="3"/>
  <c r="H9" i="3"/>
  <c r="H10" i="3"/>
  <c r="H11" i="3"/>
  <c r="H12" i="3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H11" i="2"/>
  <c r="I11" i="2"/>
  <c r="H12" i="2"/>
  <c r="I12" i="2"/>
  <c r="H13" i="2"/>
  <c r="I13" i="2"/>
  <c r="H14" i="2"/>
  <c r="I14" i="2"/>
  <c r="H15" i="2"/>
  <c r="I15" i="2"/>
  <c r="H16" i="2"/>
  <c r="I16" i="2"/>
  <c r="H17" i="2"/>
  <c r="I17" i="2"/>
  <c r="H18" i="2"/>
  <c r="I18" i="2"/>
  <c r="H19" i="2"/>
  <c r="I19" i="2"/>
  <c r="H20" i="2"/>
  <c r="I20" i="2"/>
  <c r="H21" i="2"/>
  <c r="I21" i="2"/>
  <c r="H22" i="2"/>
  <c r="I22" i="2"/>
  <c r="H23" i="2"/>
  <c r="I23" i="2"/>
  <c r="H24" i="2"/>
  <c r="I24" i="2"/>
  <c r="H25" i="2"/>
  <c r="I25" i="2"/>
  <c r="H26" i="2"/>
  <c r="I26" i="2"/>
  <c r="H27" i="2"/>
  <c r="I27" i="2"/>
  <c r="H28" i="2"/>
  <c r="I28" i="2"/>
  <c r="H29" i="2"/>
  <c r="I29" i="2"/>
  <c r="H30" i="2"/>
  <c r="I30" i="2"/>
  <c r="H31" i="2"/>
  <c r="I31" i="2"/>
  <c r="H32" i="2"/>
  <c r="I32" i="2"/>
  <c r="H33" i="2"/>
  <c r="I33" i="2"/>
  <c r="H34" i="2"/>
  <c r="I34" i="2"/>
  <c r="H35" i="2"/>
  <c r="I35" i="2"/>
  <c r="H36" i="2"/>
  <c r="I36" i="2"/>
  <c r="H37" i="2"/>
  <c r="I37" i="2"/>
  <c r="H38" i="2"/>
  <c r="I38" i="2"/>
  <c r="H39" i="2"/>
  <c r="I39" i="2"/>
  <c r="H40" i="2"/>
  <c r="I40" i="2"/>
  <c r="H41" i="2"/>
  <c r="I41" i="2"/>
  <c r="H42" i="2"/>
  <c r="I42" i="2"/>
  <c r="H43" i="2"/>
  <c r="I43" i="2"/>
  <c r="H44" i="2"/>
  <c r="I44" i="2"/>
  <c r="H45" i="2"/>
  <c r="I45" i="2"/>
  <c r="H46" i="2"/>
  <c r="I46" i="2"/>
  <c r="H47" i="2"/>
  <c r="I47" i="2"/>
  <c r="H48" i="2"/>
  <c r="I48" i="2"/>
  <c r="H49" i="2"/>
  <c r="I49" i="2"/>
  <c r="H50" i="2"/>
  <c r="I50" i="2"/>
  <c r="H51" i="2"/>
  <c r="I51" i="2"/>
  <c r="H52" i="2"/>
  <c r="I52" i="2"/>
  <c r="H53" i="2"/>
  <c r="I53" i="2"/>
  <c r="H54" i="2"/>
  <c r="I54" i="2"/>
  <c r="H55" i="2"/>
  <c r="I55" i="2"/>
  <c r="H56" i="2"/>
  <c r="I56" i="2"/>
  <c r="H57" i="2"/>
  <c r="I57" i="2"/>
  <c r="H58" i="2"/>
  <c r="I58" i="2"/>
  <c r="I59" i="2"/>
  <c r="H60" i="2"/>
  <c r="I60" i="2"/>
  <c r="I3" i="2"/>
  <c r="H3" i="2"/>
  <c r="F6" i="3"/>
  <c r="F12" i="3" s="1"/>
  <c r="E12" i="3"/>
  <c r="B12" i="3"/>
  <c r="C12" i="3"/>
  <c r="C6" i="3"/>
  <c r="E60" i="2"/>
  <c r="F60" i="2"/>
  <c r="C60" i="2"/>
  <c r="B60" i="2"/>
  <c r="D13" i="1"/>
  <c r="C13" i="1"/>
  <c r="D12" i="1"/>
  <c r="C12" i="1"/>
  <c r="D11" i="1"/>
  <c r="C11" i="1"/>
  <c r="D10" i="1"/>
  <c r="C10" i="1"/>
  <c r="D9" i="1"/>
  <c r="C9" i="1"/>
  <c r="B13" i="1"/>
  <c r="B12" i="1"/>
  <c r="B11" i="1"/>
  <c r="B10" i="1"/>
  <c r="B9" i="1"/>
  <c r="E6" i="1"/>
  <c r="E5" i="1"/>
  <c r="E4" i="1"/>
  <c r="E3" i="1"/>
  <c r="E2" i="1"/>
  <c r="D4" i="1"/>
  <c r="C4" i="1"/>
  <c r="B4" i="1"/>
</calcChain>
</file>

<file path=xl/sharedStrings.xml><?xml version="1.0" encoding="utf-8"?>
<sst xmlns="http://schemas.openxmlformats.org/spreadsheetml/2006/main" count="200" uniqueCount="99">
  <si>
    <t>Lender Count</t>
  </si>
  <si>
    <t>Lender Size</t>
  </si>
  <si>
    <t>Approved Loans</t>
  </si>
  <si>
    <t>Approved Dollars</t>
  </si>
  <si>
    <t>Average Loan</t>
  </si>
  <si>
    <t>&gt;$50B</t>
  </si>
  <si>
    <t>$10B-$50B</t>
  </si>
  <si>
    <t>$1B-$10B</t>
  </si>
  <si>
    <t>&lt;$1B</t>
  </si>
  <si>
    <t>Total</t>
  </si>
  <si>
    <t>% of Total</t>
  </si>
  <si>
    <t>State</t>
  </si>
  <si>
    <t>Round 1</t>
  </si>
  <si>
    <t>Round 2</t>
  </si>
  <si>
    <t>Approved Amount</t>
  </si>
  <si>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</si>
  <si>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</si>
  <si>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</si>
  <si>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</si>
  <si>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</si>
  <si>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</si>
  <si>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</si>
  <si>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</si>
  <si>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</si>
  <si>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</si>
  <si>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</si>
  <si>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</si>
  <si>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</si>
  <si>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</si>
  <si>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</si>
  <si>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</si>
  <si>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</si>
  <si>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</si>
  <si>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</si>
  <si>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</si>
  <si>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</si>
  <si>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</si>
  <si>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</si>
  <si>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</si>
  <si>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</si>
  <si>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</si>
  <si>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</si>
  <si>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</si>
  <si>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</si>
  <si>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</si>
  <si>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</si>
  <si>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</si>
  <si>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</si>
  <si>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</si>
  <si>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</si>
  <si>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</si>
  <si>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</si>
  <si>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</si>
  <si>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</si>
  <si>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</si>
  <si>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</si>
  <si>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</si>
  <si>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</si>
  <si>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</si>
  <si>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</si>
  <si>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</si>
  <si>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</si>
  <si>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</si>
  <si>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</si>
  <si>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</si>
  <si>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</si>
  <si>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</si>
  <si>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</si>
  <si>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</si>
  <si>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</si>
  <si>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</si>
  <si>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To be confirmed</t>
  </si>
  <si>
    <t>Loan Size</t>
  </si>
  <si>
    <t>&lt;$50k</t>
  </si>
  <si>
    <t>$50k-$100k</t>
  </si>
  <si>
    <t>$100k-$150k</t>
  </si>
  <si>
    <t>$150k-$350k</t>
  </si>
  <si>
    <t>$1m-$2m</t>
  </si>
  <si>
    <t>$2m-$5m</t>
  </si>
  <si>
    <t>&gt;$5m</t>
  </si>
  <si>
    <t>&lt;$150k</t>
  </si>
  <si>
    <t>$350k-$1m</t>
  </si>
  <si>
    <t>% of total</t>
  </si>
  <si>
    <t>% Change</t>
  </si>
  <si>
    <t>Round 2 (5/8)</t>
  </si>
  <si>
    <t>CDFIs</t>
  </si>
  <si>
    <t>MDI</t>
  </si>
  <si>
    <t>Both</t>
  </si>
  <si>
    <t>Banks (&lt;$1B)</t>
  </si>
  <si>
    <t>SBLC</t>
  </si>
  <si>
    <t>Credit Unions (&lt;$1B)</t>
  </si>
  <si>
    <t>Fintechs</t>
  </si>
  <si>
    <t>Farm Credit Lenders</t>
  </si>
  <si>
    <t>5/8/2020 Update</t>
  </si>
  <si>
    <t>S&amp;L (&lt;$1B)</t>
  </si>
  <si>
    <t>Non-Bank CDFI Funds</t>
  </si>
  <si>
    <t>Certified Development Co.</t>
  </si>
  <si>
    <t>Microlenders</t>
  </si>
  <si>
    <t>BIDCOs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</si>
</sst>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44" fontId="0" fillId="0" borderId="0" xfId="1" applyFont="1"/>
    <xf numFmtId="44" fontId="0" fillId="0" borderId="0" xfId="0" applyNumberFormat="1"/>
    <xf numFmtId="164" fontId="0" fillId="0" borderId="0" xfId="2" applyNumberFormat="1" applyFont="1" applyAlignment="1">
      <alignment horizontal="center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4" fontId="4" fillId="0" borderId="0" xfId="1" applyFont="1" applyAlignment="1">
      <alignment horizontal="center"/>
    </xf>
    <xf numFmtId="44" fontId="4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44" fontId="3" fillId="0" borderId="0" xfId="1" applyFont="1" applyAlignment="1">
      <alignment horizontal="center"/>
    </xf>
    <xf numFmtId="44" fontId="3" fillId="0" borderId="0" xfId="0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164" fontId="0" fillId="3" borderId="0" xfId="2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64" fontId="0" fillId="2" borderId="0" xfId="2" applyNumberFormat="1" applyFont="1" applyFill="1" applyAlignment="1">
      <alignment horizontal="center"/>
    </xf>
    <xf numFmtId="0" fontId="5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4" fillId="0" borderId="0" xfId="0" applyNumberFormat="1" applyFont="1"/>
    <xf numFmtId="164" fontId="0" fillId="0" borderId="0" xfId="2" applyNumberFormat="1" applyFont="1"/>
    <xf numFmtId="164" fontId="3" fillId="0" borderId="0" xfId="2" applyNumberFormat="1" applyFont="1"/>
    <xf numFmtId="44" fontId="3" fillId="0" borderId="0" xfId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917CE-DE98-43DE-942A-2B2F5A1BBC80}">
  <dimension ref="A1:E3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33" sqref="E33"/>
    </sheetView>
  </sheetViews>
  <sheetFormatPr defaultRowHeight="14.4" x14ac:dyDescent="0.3"/>
  <cols>
    <col min="1" max="1" width="22.88671875" style="1" bestFit="1" customWidth="1"/>
    <col min="2" max="2" width="12.44140625" style="1" bestFit="1" customWidth="1"/>
    <col min="3" max="3" width="14.88671875" style="1" bestFit="1" customWidth="1"/>
    <col min="4" max="4" width="19.44140625" bestFit="1" customWidth="1"/>
    <col min="5" max="5" width="12.44140625" bestFit="1" customWidth="1"/>
  </cols>
  <sheetData>
    <row r="1" spans="1:5" s="8" customFormat="1" x14ac:dyDescent="0.3">
      <c r="A1" s="8" t="s">
        <v>1</v>
      </c>
      <c r="B1" s="8" t="s">
        <v>0</v>
      </c>
      <c r="C1" s="8" t="s">
        <v>2</v>
      </c>
      <c r="D1" s="8" t="s">
        <v>3</v>
      </c>
      <c r="E1" s="8" t="s">
        <v>4</v>
      </c>
    </row>
    <row r="2" spans="1:5" x14ac:dyDescent="0.3">
      <c r="A2" s="1" t="s">
        <v>5</v>
      </c>
      <c r="B2" s="1">
        <v>139</v>
      </c>
      <c r="C2" s="1">
        <v>1027825</v>
      </c>
      <c r="D2" s="2">
        <v>92654879437</v>
      </c>
      <c r="E2" s="3">
        <f>D2/C2</f>
        <v>90146.551637681507</v>
      </c>
    </row>
    <row r="3" spans="1:5" x14ac:dyDescent="0.3">
      <c r="A3" s="1" t="s">
        <v>6</v>
      </c>
      <c r="B3" s="1">
        <v>86</v>
      </c>
      <c r="C3" s="1">
        <v>326284</v>
      </c>
      <c r="D3" s="2">
        <v>27568315426</v>
      </c>
      <c r="E3" s="3">
        <f t="shared" ref="E3:E6" si="0">D3/C3</f>
        <v>84491.778407767473</v>
      </c>
    </row>
    <row r="4" spans="1:5" x14ac:dyDescent="0.3">
      <c r="A4" s="1" t="s">
        <v>7</v>
      </c>
      <c r="B4" s="1">
        <f>B6-B3-B2-B5</f>
        <v>754</v>
      </c>
      <c r="C4" s="1">
        <f>C6-C3-C2-C5</f>
        <v>392092</v>
      </c>
      <c r="D4" s="2">
        <f>D6-D3-D2-D5</f>
        <v>28396255752</v>
      </c>
      <c r="E4" s="3">
        <f t="shared" si="0"/>
        <v>72422.430837660548</v>
      </c>
    </row>
    <row r="5" spans="1:5" x14ac:dyDescent="0.3">
      <c r="A5" s="1" t="s">
        <v>8</v>
      </c>
      <c r="B5" s="1">
        <v>4453</v>
      </c>
      <c r="C5" s="1">
        <v>465590</v>
      </c>
      <c r="D5" s="2">
        <v>27123797293</v>
      </c>
      <c r="E5" s="3">
        <f t="shared" si="0"/>
        <v>58256.829599003417</v>
      </c>
    </row>
    <row r="6" spans="1:5" x14ac:dyDescent="0.3">
      <c r="A6" s="1" t="s">
        <v>9</v>
      </c>
      <c r="B6" s="1">
        <v>5432</v>
      </c>
      <c r="C6" s="1">
        <v>2211791</v>
      </c>
      <c r="D6" s="2">
        <v>175743247908</v>
      </c>
      <c r="E6" s="3">
        <f t="shared" si="0"/>
        <v>79457.438748959554</v>
      </c>
    </row>
    <row r="8" spans="1:5" x14ac:dyDescent="0.3">
      <c r="A8" s="6" t="s">
        <v>10</v>
      </c>
    </row>
    <row r="9" spans="1:5" x14ac:dyDescent="0.3">
      <c r="A9" s="1" t="s">
        <v>5</v>
      </c>
      <c r="B9" s="4">
        <f>B2/B$6</f>
        <v>2.5589101620029454E-2</v>
      </c>
      <c r="C9" s="4">
        <f t="shared" ref="C9:D9" si="1">C2/C$6</f>
        <v>0.4647025871793492</v>
      </c>
      <c r="D9" s="4">
        <f t="shared" si="1"/>
        <v>0.52721729306780529</v>
      </c>
      <c r="E9" s="4"/>
    </row>
    <row r="10" spans="1:5" x14ac:dyDescent="0.3">
      <c r="A10" s="1" t="s">
        <v>6</v>
      </c>
      <c r="B10" s="4">
        <f t="shared" ref="B10:D13" si="2">B3/B$6</f>
        <v>1.5832106038291605E-2</v>
      </c>
      <c r="C10" s="4">
        <f t="shared" si="2"/>
        <v>0.14752026751171335</v>
      </c>
      <c r="D10" s="4">
        <f t="shared" si="2"/>
        <v>0.15686699633792908</v>
      </c>
      <c r="E10" s="4"/>
    </row>
    <row r="11" spans="1:5" x14ac:dyDescent="0.3">
      <c r="A11" s="1" t="s">
        <v>7</v>
      </c>
      <c r="B11" s="4">
        <f t="shared" si="2"/>
        <v>0.13880706921944036</v>
      </c>
      <c r="C11" s="4">
        <f t="shared" si="2"/>
        <v>0.1772735308173331</v>
      </c>
      <c r="D11" s="4">
        <f t="shared" si="2"/>
        <v>0.16157807534583168</v>
      </c>
      <c r="E11" s="4"/>
    </row>
    <row r="12" spans="1:5" x14ac:dyDescent="0.3">
      <c r="A12" s="1" t="s">
        <v>8</v>
      </c>
      <c r="B12" s="4">
        <f t="shared" si="2"/>
        <v>0.81977172312223856</v>
      </c>
      <c r="C12" s="4">
        <f t="shared" si="2"/>
        <v>0.21050361449160432</v>
      </c>
      <c r="D12" s="4">
        <f t="shared" si="2"/>
        <v>0.15433763524843391</v>
      </c>
      <c r="E12" s="4"/>
    </row>
    <row r="13" spans="1:5" x14ac:dyDescent="0.3">
      <c r="A13" s="1" t="s">
        <v>9</v>
      </c>
      <c r="B13" s="4">
        <f t="shared" si="2"/>
        <v>1</v>
      </c>
      <c r="C13" s="4">
        <f t="shared" si="2"/>
        <v>1</v>
      </c>
      <c r="D13" s="4">
        <f t="shared" si="2"/>
        <v>1</v>
      </c>
      <c r="E13" s="4"/>
    </row>
    <row r="17" spans="1:5" x14ac:dyDescent="0.3">
      <c r="A17" s="6" t="s">
        <v>93</v>
      </c>
    </row>
    <row r="19" spans="1:5" x14ac:dyDescent="0.3">
      <c r="A19" s="1" t="s">
        <v>85</v>
      </c>
      <c r="B19" s="1">
        <v>302</v>
      </c>
      <c r="C19" s="1">
        <v>50492</v>
      </c>
      <c r="D19" s="2">
        <v>2770808950</v>
      </c>
      <c r="E19" s="3">
        <f>D19/C19</f>
        <v>54876.197219361486</v>
      </c>
    </row>
    <row r="20" spans="1:5" x14ac:dyDescent="0.3">
      <c r="A20" s="1" t="s">
        <v>86</v>
      </c>
      <c r="B20" s="1">
        <v>122</v>
      </c>
      <c r="C20" s="1">
        <v>59056</v>
      </c>
      <c r="D20" s="2">
        <v>4023783819</v>
      </c>
      <c r="E20" s="3">
        <f t="shared" ref="E20:E22" si="3">D20/C20</f>
        <v>68135.055184909244</v>
      </c>
    </row>
    <row r="21" spans="1:5" x14ac:dyDescent="0.3">
      <c r="A21" s="1" t="s">
        <v>87</v>
      </c>
      <c r="B21" s="1">
        <v>28</v>
      </c>
      <c r="C21" s="1">
        <v>6090</v>
      </c>
      <c r="D21" s="2">
        <v>582089121</v>
      </c>
      <c r="E21" s="3">
        <f t="shared" si="3"/>
        <v>95581.136453201965</v>
      </c>
    </row>
    <row r="22" spans="1:5" x14ac:dyDescent="0.3">
      <c r="A22" s="1" t="s">
        <v>9</v>
      </c>
      <c r="B22" s="1">
        <f>SUM(B19:B21)</f>
        <v>452</v>
      </c>
      <c r="C22" s="1">
        <f>SUM(C19:C21)</f>
        <v>115638</v>
      </c>
      <c r="D22" s="2">
        <f>SUM(D19:D21)</f>
        <v>7376681890</v>
      </c>
      <c r="E22" s="3">
        <f t="shared" si="3"/>
        <v>63791.157664435566</v>
      </c>
    </row>
    <row r="23" spans="1:5" x14ac:dyDescent="0.3">
      <c r="D23" s="2"/>
    </row>
    <row r="24" spans="1:5" x14ac:dyDescent="0.3">
      <c r="A24" s="1" t="s">
        <v>88</v>
      </c>
      <c r="B24" s="1">
        <v>3568</v>
      </c>
      <c r="C24" s="1">
        <v>427489</v>
      </c>
      <c r="D24" s="2">
        <v>23608869339</v>
      </c>
      <c r="E24" s="3">
        <f>D24/C24</f>
        <v>55226.846396047615</v>
      </c>
    </row>
    <row r="25" spans="1:5" x14ac:dyDescent="0.3">
      <c r="A25" s="1" t="s">
        <v>89</v>
      </c>
      <c r="B25" s="1">
        <v>13</v>
      </c>
      <c r="C25" s="1">
        <v>15400</v>
      </c>
      <c r="D25" s="2">
        <v>2265997737</v>
      </c>
      <c r="E25" s="3">
        <f t="shared" ref="E25:E34" si="4">D25/C25</f>
        <v>147142.7101948052</v>
      </c>
    </row>
    <row r="26" spans="1:5" x14ac:dyDescent="0.3">
      <c r="A26" s="1" t="s">
        <v>90</v>
      </c>
      <c r="B26" s="1">
        <v>691</v>
      </c>
      <c r="C26" s="1">
        <v>33499</v>
      </c>
      <c r="D26" s="2">
        <v>1396194337</v>
      </c>
      <c r="E26" s="3">
        <f t="shared" si="4"/>
        <v>41678.687035433897</v>
      </c>
    </row>
    <row r="27" spans="1:5" x14ac:dyDescent="0.3">
      <c r="A27" s="1" t="s">
        <v>91</v>
      </c>
      <c r="B27" s="1">
        <v>15</v>
      </c>
      <c r="C27" s="1">
        <v>69423</v>
      </c>
      <c r="D27" s="2">
        <v>1341127776</v>
      </c>
      <c r="E27" s="3">
        <f t="shared" si="4"/>
        <v>19318.20543623871</v>
      </c>
    </row>
    <row r="28" spans="1:5" x14ac:dyDescent="0.3">
      <c r="A28" s="1" t="s">
        <v>92</v>
      </c>
      <c r="B28" s="1">
        <v>53</v>
      </c>
      <c r="C28" s="1">
        <v>8896</v>
      </c>
      <c r="D28" s="2">
        <v>543660514</v>
      </c>
      <c r="E28" s="3">
        <f t="shared" si="4"/>
        <v>61112.917491007196</v>
      </c>
    </row>
    <row r="29" spans="1:5" x14ac:dyDescent="0.3">
      <c r="A29" s="1" t="s">
        <v>94</v>
      </c>
      <c r="B29" s="1">
        <v>76</v>
      </c>
      <c r="C29" s="1">
        <v>4796</v>
      </c>
      <c r="D29" s="2">
        <v>270714471</v>
      </c>
      <c r="E29" s="3">
        <f t="shared" si="4"/>
        <v>56445.88636363636</v>
      </c>
    </row>
    <row r="30" spans="1:5" x14ac:dyDescent="0.3">
      <c r="A30" s="1" t="s">
        <v>95</v>
      </c>
      <c r="B30" s="1">
        <v>8</v>
      </c>
      <c r="C30" s="1">
        <v>3994</v>
      </c>
      <c r="D30" s="2">
        <v>185307067</v>
      </c>
      <c r="E30" s="3">
        <f t="shared" si="4"/>
        <v>46396.361291937908</v>
      </c>
    </row>
    <row r="31" spans="1:5" x14ac:dyDescent="0.3">
      <c r="A31" s="1" t="s">
        <v>96</v>
      </c>
      <c r="B31" s="1">
        <v>19</v>
      </c>
      <c r="C31" s="1">
        <v>3495</v>
      </c>
      <c r="D31" s="2">
        <v>183030847</v>
      </c>
      <c r="E31" s="3">
        <f t="shared" si="4"/>
        <v>52369.34105865522</v>
      </c>
    </row>
    <row r="32" spans="1:5" x14ac:dyDescent="0.3">
      <c r="A32" s="1" t="s">
        <v>97</v>
      </c>
      <c r="B32" s="1">
        <v>31</v>
      </c>
      <c r="C32" s="1">
        <v>3707</v>
      </c>
      <c r="D32" s="2">
        <v>118378252</v>
      </c>
      <c r="E32" s="3">
        <f t="shared" si="4"/>
        <v>31933.707040733749</v>
      </c>
    </row>
    <row r="33" spans="1:5" ht="16.2" x14ac:dyDescent="0.45">
      <c r="A33" s="1" t="s">
        <v>98</v>
      </c>
      <c r="B33" s="11">
        <v>1</v>
      </c>
      <c r="C33" s="11">
        <v>24</v>
      </c>
      <c r="D33" s="30">
        <v>743805</v>
      </c>
      <c r="E33" s="27">
        <f t="shared" si="4"/>
        <v>30991.875</v>
      </c>
    </row>
    <row r="34" spans="1:5" x14ac:dyDescent="0.3">
      <c r="A34" s="1" t="s">
        <v>9</v>
      </c>
      <c r="B34" s="1">
        <f>SUM(B24:B33)</f>
        <v>4475</v>
      </c>
      <c r="C34" s="1">
        <f>SUM(C24:C33)</f>
        <v>570723</v>
      </c>
      <c r="D34" s="2">
        <f>SUM(D24:D33)</f>
        <v>29914024145</v>
      </c>
      <c r="E34" s="3">
        <f t="shared" si="4"/>
        <v>52414.260762226157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FF74F5-E9DB-4C7C-B288-8152D47DD25E}">
  <dimension ref="A1:L26"/>
  <sheetViews>
    <sheetView tabSelected="1" workbookViewId="0">
      <selection activeCell="I17" sqref="I17"/>
    </sheetView>
  </sheetViews>
  <sheetFormatPr defaultRowHeight="14.4" x14ac:dyDescent="0.3"/>
  <cols>
    <col min="1" max="1" width="11.44140625" bestFit="1" customWidth="1"/>
    <col min="2" max="2" width="8.88671875" style="1"/>
    <col min="3" max="3" width="12" style="1" bestFit="1" customWidth="1"/>
    <col min="4" max="4" width="12.6640625" style="1" bestFit="1" customWidth="1"/>
    <col min="5" max="6" width="19.21875" style="1" bestFit="1" customWidth="1"/>
    <col min="7" max="7" width="19.21875" style="1" customWidth="1"/>
    <col min="8" max="9" width="13.6640625" style="1" bestFit="1" customWidth="1"/>
    <col min="10" max="10" width="9.33203125" style="1" bestFit="1" customWidth="1"/>
    <col min="11" max="11" width="13.6640625" bestFit="1" customWidth="1"/>
    <col min="12" max="12" width="9.21875" bestFit="1" customWidth="1"/>
  </cols>
  <sheetData>
    <row r="1" spans="1:12" s="7" customFormat="1" x14ac:dyDescent="0.3">
      <c r="A1" s="24" t="s">
        <v>72</v>
      </c>
      <c r="B1" s="25" t="s">
        <v>2</v>
      </c>
      <c r="C1" s="25"/>
      <c r="D1" s="25"/>
      <c r="E1" s="26" t="s">
        <v>3</v>
      </c>
      <c r="F1" s="26"/>
      <c r="G1" s="26"/>
      <c r="H1" s="26" t="s">
        <v>4</v>
      </c>
      <c r="I1" s="26"/>
      <c r="J1" s="26"/>
      <c r="K1" s="26"/>
      <c r="L1" s="26"/>
    </row>
    <row r="2" spans="1:12" s="6" customFormat="1" x14ac:dyDescent="0.3">
      <c r="B2" s="6" t="s">
        <v>12</v>
      </c>
      <c r="C2" s="6" t="s">
        <v>13</v>
      </c>
      <c r="D2" s="6" t="s">
        <v>84</v>
      </c>
      <c r="E2" s="6" t="s">
        <v>12</v>
      </c>
      <c r="F2" s="6" t="s">
        <v>13</v>
      </c>
      <c r="G2" s="6" t="s">
        <v>84</v>
      </c>
      <c r="H2" s="6" t="s">
        <v>12</v>
      </c>
      <c r="I2" s="6" t="s">
        <v>13</v>
      </c>
      <c r="J2" s="6" t="s">
        <v>83</v>
      </c>
      <c r="K2" s="6" t="s">
        <v>84</v>
      </c>
      <c r="L2" s="6" t="s">
        <v>83</v>
      </c>
    </row>
    <row r="3" spans="1:12" x14ac:dyDescent="0.3">
      <c r="A3" t="s">
        <v>73</v>
      </c>
      <c r="C3" s="1">
        <v>1567355</v>
      </c>
      <c r="D3" s="1">
        <v>1877950</v>
      </c>
      <c r="F3" s="9">
        <v>28388688805</v>
      </c>
      <c r="G3" s="9">
        <v>32856427350</v>
      </c>
      <c r="H3" s="10"/>
      <c r="I3" s="10">
        <f>F3/C3</f>
        <v>18112.481731962445</v>
      </c>
      <c r="K3" s="3">
        <f>G3/D3</f>
        <v>17495.901035703824</v>
      </c>
    </row>
    <row r="4" spans="1:12" x14ac:dyDescent="0.3">
      <c r="A4" t="s">
        <v>74</v>
      </c>
      <c r="C4" s="1">
        <v>304561</v>
      </c>
      <c r="D4" s="1">
        <v>331866</v>
      </c>
      <c r="F4" s="9">
        <v>21565070866</v>
      </c>
      <c r="G4" s="9">
        <v>23470699187</v>
      </c>
      <c r="H4" s="10"/>
      <c r="I4" s="10">
        <f>F4/C4</f>
        <v>70807.066124684381</v>
      </c>
      <c r="K4" s="3">
        <f t="shared" ref="K4:K12" si="0">G4/D4</f>
        <v>70723.422064929822</v>
      </c>
    </row>
    <row r="5" spans="1:12" ht="16.2" x14ac:dyDescent="0.45">
      <c r="A5" t="s">
        <v>75</v>
      </c>
      <c r="C5" s="11">
        <v>121086</v>
      </c>
      <c r="D5" s="11">
        <v>130073</v>
      </c>
      <c r="E5" s="9"/>
      <c r="F5" s="12">
        <v>14793771283</v>
      </c>
      <c r="G5" s="12">
        <v>15887602486</v>
      </c>
      <c r="H5" s="13"/>
      <c r="I5" s="13">
        <f>F5/C5</f>
        <v>122175.73693903507</v>
      </c>
      <c r="K5" s="27">
        <f t="shared" si="0"/>
        <v>122143.73840843218</v>
      </c>
    </row>
    <row r="6" spans="1:12" x14ac:dyDescent="0.3">
      <c r="A6" t="s">
        <v>80</v>
      </c>
      <c r="B6" s="1">
        <v>1229893</v>
      </c>
      <c r="C6" s="1">
        <f>SUM(C3:C5)</f>
        <v>1993002</v>
      </c>
      <c r="D6" s="1">
        <f>SUM(D3:D5)</f>
        <v>2339889</v>
      </c>
      <c r="E6" s="9">
        <v>58321791761</v>
      </c>
      <c r="F6" s="9">
        <f>SUM(F3:F5)</f>
        <v>64747530954</v>
      </c>
      <c r="G6" s="9">
        <f>SUM(G3:G5)</f>
        <v>72214729023</v>
      </c>
      <c r="H6" s="10">
        <f>E6/B6</f>
        <v>47420.216035866535</v>
      </c>
      <c r="I6" s="10">
        <f>F6/C6</f>
        <v>32487.439026152508</v>
      </c>
      <c r="J6" s="4">
        <f>I6/H6-1</f>
        <v>-0.31490318387456395</v>
      </c>
      <c r="K6" s="3">
        <f t="shared" si="0"/>
        <v>30862.45929742821</v>
      </c>
      <c r="L6" s="28">
        <f>K6/H6-1</f>
        <v>-0.34917084152283862</v>
      </c>
    </row>
    <row r="7" spans="1:12" x14ac:dyDescent="0.3">
      <c r="A7" t="s">
        <v>76</v>
      </c>
      <c r="B7" s="1">
        <v>224061</v>
      </c>
      <c r="C7" s="1">
        <v>138968</v>
      </c>
      <c r="D7" s="1">
        <v>147602</v>
      </c>
      <c r="E7" s="9">
        <v>50926354675</v>
      </c>
      <c r="F7" s="9">
        <v>30739136703</v>
      </c>
      <c r="G7" s="9">
        <v>32631473177</v>
      </c>
      <c r="H7" s="10">
        <f>E7/B7</f>
        <v>227287.9022900014</v>
      </c>
      <c r="I7" s="10">
        <f>F7/C7</f>
        <v>221195.79113896724</v>
      </c>
      <c r="J7" s="4">
        <f t="shared" ref="J7:J12" si="1">I7/H7-1</f>
        <v>-2.6803499392858643E-2</v>
      </c>
      <c r="K7" s="3">
        <f t="shared" si="0"/>
        <v>221077.44594924187</v>
      </c>
      <c r="L7" s="28">
        <f t="shared" ref="L7:L12" si="2">K7/H7-1</f>
        <v>-2.7324183461535423E-2</v>
      </c>
    </row>
    <row r="8" spans="1:12" x14ac:dyDescent="0.3">
      <c r="A8" t="s">
        <v>81</v>
      </c>
      <c r="B8" s="1">
        <v>140197</v>
      </c>
      <c r="C8" s="1">
        <v>58758</v>
      </c>
      <c r="D8" s="1">
        <v>61646</v>
      </c>
      <c r="E8" s="9">
        <v>80628410796</v>
      </c>
      <c r="F8" s="9">
        <v>32766135277</v>
      </c>
      <c r="G8" s="9">
        <v>34365428096</v>
      </c>
      <c r="H8" s="10">
        <f>E8/B8</f>
        <v>575107.96091214509</v>
      </c>
      <c r="I8" s="10">
        <f>F8/C8</f>
        <v>557645.51681473164</v>
      </c>
      <c r="J8" s="4">
        <f t="shared" si="1"/>
        <v>-3.0363766952064553E-2</v>
      </c>
      <c r="K8" s="3">
        <f t="shared" si="0"/>
        <v>557464.03815332707</v>
      </c>
      <c r="L8" s="28">
        <f t="shared" si="2"/>
        <v>-3.0679322767214079E-2</v>
      </c>
    </row>
    <row r="9" spans="1:12" x14ac:dyDescent="0.3">
      <c r="A9" t="s">
        <v>77</v>
      </c>
      <c r="B9" s="1">
        <v>41238</v>
      </c>
      <c r="C9" s="1">
        <v>13481</v>
      </c>
      <c r="D9" s="1">
        <v>14130</v>
      </c>
      <c r="E9" s="9">
        <v>57187983464</v>
      </c>
      <c r="F9" s="9">
        <v>18619762249</v>
      </c>
      <c r="G9" s="9">
        <v>19530467793</v>
      </c>
      <c r="H9" s="10">
        <f>E9/B9</f>
        <v>1386778.7832581599</v>
      </c>
      <c r="I9" s="10">
        <f>F9/C9</f>
        <v>1381185.5388324307</v>
      </c>
      <c r="J9" s="4">
        <f t="shared" si="1"/>
        <v>-4.0332636273739952E-3</v>
      </c>
      <c r="K9" s="3">
        <f t="shared" si="0"/>
        <v>1382198.711464968</v>
      </c>
      <c r="L9" s="28">
        <f t="shared" si="2"/>
        <v>-3.3026693575677335E-3</v>
      </c>
    </row>
    <row r="10" spans="1:12" x14ac:dyDescent="0.3">
      <c r="A10" t="s">
        <v>78</v>
      </c>
      <c r="B10" s="1">
        <v>21566</v>
      </c>
      <c r="C10" s="1">
        <v>6110</v>
      </c>
      <c r="D10" s="1">
        <v>6352</v>
      </c>
      <c r="E10" s="9">
        <v>64315474825</v>
      </c>
      <c r="F10" s="9">
        <v>18121875023</v>
      </c>
      <c r="G10" s="9">
        <v>18857362992</v>
      </c>
      <c r="H10" s="10">
        <f>E10/B10</f>
        <v>2982262.5811462486</v>
      </c>
      <c r="I10" s="10">
        <f>F10/C10</f>
        <v>2965936.9923076923</v>
      </c>
      <c r="J10" s="4">
        <f t="shared" si="1"/>
        <v>-5.4742291781301189E-3</v>
      </c>
      <c r="K10" s="3">
        <f t="shared" si="0"/>
        <v>2968728.4307304784</v>
      </c>
      <c r="L10" s="28">
        <f t="shared" si="2"/>
        <v>-4.5382155486014542E-3</v>
      </c>
    </row>
    <row r="11" spans="1:12" ht="16.2" x14ac:dyDescent="0.45">
      <c r="A11" t="s">
        <v>79</v>
      </c>
      <c r="B11" s="11">
        <v>4412</v>
      </c>
      <c r="C11" s="11">
        <v>1472</v>
      </c>
      <c r="D11" s="11">
        <v>1548</v>
      </c>
      <c r="E11" s="15">
        <v>30897983582</v>
      </c>
      <c r="F11" s="15">
        <v>10748807702</v>
      </c>
      <c r="G11" s="15">
        <v>11344127488</v>
      </c>
      <c r="H11" s="16">
        <f>E11/B11</f>
        <v>7003169.4428830463</v>
      </c>
      <c r="I11" s="16">
        <f>F11/C11</f>
        <v>7302179.1453804346</v>
      </c>
      <c r="J11" s="17">
        <f t="shared" si="1"/>
        <v>4.2696339840992525E-2</v>
      </c>
      <c r="K11" s="27">
        <f t="shared" si="0"/>
        <v>7328247.7312661503</v>
      </c>
      <c r="L11" s="29">
        <f t="shared" si="2"/>
        <v>4.6418738120561187E-2</v>
      </c>
    </row>
    <row r="12" spans="1:12" x14ac:dyDescent="0.3">
      <c r="A12" t="s">
        <v>9</v>
      </c>
      <c r="B12" s="1">
        <f>SUM(B6:B11)</f>
        <v>1661367</v>
      </c>
      <c r="C12" s="1">
        <f>SUM(C6:C11)</f>
        <v>2211791</v>
      </c>
      <c r="D12" s="1">
        <f>SUM(D6:D11)</f>
        <v>2571167</v>
      </c>
      <c r="E12" s="9">
        <f>SUM(E6:E11)</f>
        <v>342277999103</v>
      </c>
      <c r="F12" s="9">
        <f>SUM(F6:F11)</f>
        <v>175743247908</v>
      </c>
      <c r="G12" s="9">
        <f>SUM(G6:G11)</f>
        <v>188943588569</v>
      </c>
      <c r="H12" s="10">
        <f>E12/B12</f>
        <v>206021.90792461869</v>
      </c>
      <c r="I12" s="10">
        <f>F12/C12</f>
        <v>79457.438748959554</v>
      </c>
      <c r="J12" s="4">
        <f t="shared" si="1"/>
        <v>-0.61432529409429493</v>
      </c>
      <c r="K12" s="3">
        <f t="shared" si="0"/>
        <v>73485.537333436529</v>
      </c>
      <c r="L12" s="28">
        <f t="shared" si="2"/>
        <v>-0.64331202407695331</v>
      </c>
    </row>
    <row r="13" spans="1:12" x14ac:dyDescent="0.3">
      <c r="C13" s="4">
        <f>C12/B12-1</f>
        <v>0.33130789283764517</v>
      </c>
      <c r="D13" s="4">
        <f>D12/B12-1</f>
        <v>0.54762132629334759</v>
      </c>
      <c r="F13" s="4">
        <f>F12/310000000000</f>
        <v>0.5669137029290322</v>
      </c>
      <c r="G13" s="4">
        <f>G12/310000000000</f>
        <v>0.60949544699677416</v>
      </c>
      <c r="I13" s="1">
        <f>F13/C13</f>
        <v>1.7111385366446545</v>
      </c>
    </row>
    <row r="16" spans="1:12" x14ac:dyDescent="0.3">
      <c r="A16" s="8" t="s">
        <v>82</v>
      </c>
    </row>
    <row r="17" spans="1:8" x14ac:dyDescent="0.3">
      <c r="A17" t="s">
        <v>73</v>
      </c>
      <c r="B17" s="4">
        <f>B3/B$12</f>
        <v>0</v>
      </c>
      <c r="C17" s="4">
        <f t="shared" ref="C17:F17" si="3">C3/C$12</f>
        <v>0.70863612339502235</v>
      </c>
      <c r="D17" s="4">
        <f t="shared" ref="D17" si="4">D3/D$12</f>
        <v>0.73038818559821284</v>
      </c>
      <c r="E17" s="4">
        <f t="shared" si="3"/>
        <v>0</v>
      </c>
      <c r="F17" s="4">
        <f t="shared" si="3"/>
        <v>0.16153501851667851</v>
      </c>
      <c r="G17" s="4">
        <f t="shared" ref="G17" si="5">G3/G$12</f>
        <v>0.17389543407555857</v>
      </c>
    </row>
    <row r="18" spans="1:8" x14ac:dyDescent="0.3">
      <c r="A18" t="s">
        <v>74</v>
      </c>
      <c r="B18" s="4">
        <f t="shared" ref="B18:F18" si="6">B4/B$12</f>
        <v>0</v>
      </c>
      <c r="C18" s="4">
        <f t="shared" si="6"/>
        <v>0.13769881512312873</v>
      </c>
      <c r="D18" s="4">
        <f t="shared" ref="D18" si="7">D4/D$12</f>
        <v>0.12907212950384009</v>
      </c>
      <c r="E18" s="4">
        <f t="shared" si="6"/>
        <v>0</v>
      </c>
      <c r="F18" s="4">
        <f t="shared" si="6"/>
        <v>0.12270782020194096</v>
      </c>
      <c r="G18" s="4">
        <f t="shared" ref="G18" si="8">G4/G$12</f>
        <v>0.12422067012043002</v>
      </c>
    </row>
    <row r="19" spans="1:8" x14ac:dyDescent="0.3">
      <c r="A19" t="s">
        <v>75</v>
      </c>
      <c r="B19" s="17">
        <f t="shared" ref="B19:F19" si="9">B5/B$12</f>
        <v>0</v>
      </c>
      <c r="C19" s="17">
        <f t="shared" si="9"/>
        <v>5.4745678954295413E-2</v>
      </c>
      <c r="D19" s="17">
        <f t="shared" ref="D19" si="10">D5/D$12</f>
        <v>5.0589090479148183E-2</v>
      </c>
      <c r="E19" s="17">
        <f t="shared" si="9"/>
        <v>0</v>
      </c>
      <c r="F19" s="17">
        <f t="shared" si="9"/>
        <v>8.4178319560501161E-2</v>
      </c>
      <c r="G19" s="17">
        <f t="shared" ref="G19" si="11">G5/G$12</f>
        <v>8.4086486375789526E-2</v>
      </c>
    </row>
    <row r="20" spans="1:8" x14ac:dyDescent="0.3">
      <c r="A20" t="s">
        <v>80</v>
      </c>
      <c r="B20" s="4">
        <f t="shared" ref="B20:F20" si="12">B6/B$12</f>
        <v>0.7402897734215258</v>
      </c>
      <c r="C20" s="4">
        <f t="shared" si="12"/>
        <v>0.9010806174724465</v>
      </c>
      <c r="D20" s="4">
        <f t="shared" ref="D20" si="13">D6/D$12</f>
        <v>0.91004940558120107</v>
      </c>
      <c r="E20" s="4">
        <f t="shared" si="12"/>
        <v>0.170393048673425</v>
      </c>
      <c r="F20" s="4">
        <f t="shared" si="12"/>
        <v>0.36842115827912059</v>
      </c>
      <c r="G20" s="4">
        <f t="shared" ref="G20" si="14">G6/G$12</f>
        <v>0.38220259057177808</v>
      </c>
      <c r="H20" s="14"/>
    </row>
    <row r="21" spans="1:8" x14ac:dyDescent="0.3">
      <c r="A21" t="s">
        <v>76</v>
      </c>
      <c r="B21" s="4">
        <f t="shared" ref="B21:F21" si="15">B7/B$12</f>
        <v>0.13486544514246401</v>
      </c>
      <c r="C21" s="4">
        <f t="shared" si="15"/>
        <v>6.2830529647692757E-2</v>
      </c>
      <c r="D21" s="4">
        <f t="shared" ref="D21" si="16">D7/D$12</f>
        <v>5.7406617306460454E-2</v>
      </c>
      <c r="E21" s="4">
        <f t="shared" si="15"/>
        <v>0.1487865267661419</v>
      </c>
      <c r="F21" s="4">
        <f t="shared" si="15"/>
        <v>0.17490934683926895</v>
      </c>
      <c r="G21" s="4">
        <f t="shared" ref="G21" si="17">G7/G$12</f>
        <v>0.17270484499707364</v>
      </c>
    </row>
    <row r="22" spans="1:8" x14ac:dyDescent="0.3">
      <c r="A22" t="s">
        <v>81</v>
      </c>
      <c r="B22" s="4">
        <f t="shared" ref="B22:F22" si="18">B8/B$12</f>
        <v>8.4386532295392891E-2</v>
      </c>
      <c r="C22" s="4">
        <f t="shared" si="18"/>
        <v>2.6565801199118722E-2</v>
      </c>
      <c r="D22" s="4">
        <f t="shared" ref="D22" si="19">D8/D$12</f>
        <v>2.397588332457596E-2</v>
      </c>
      <c r="E22" s="4">
        <f t="shared" si="18"/>
        <v>0.23556410580668638</v>
      </c>
      <c r="F22" s="4">
        <f t="shared" si="18"/>
        <v>0.18644321000686623</v>
      </c>
      <c r="G22" s="4">
        <f t="shared" ref="G22" si="20">G8/G$12</f>
        <v>0.18188194876721178</v>
      </c>
    </row>
    <row r="23" spans="1:8" x14ac:dyDescent="0.3">
      <c r="A23" t="s">
        <v>77</v>
      </c>
      <c r="B23" s="4">
        <f t="shared" ref="B23:F23" si="21">B9/B$12</f>
        <v>2.4821728131111307E-2</v>
      </c>
      <c r="C23" s="4">
        <f t="shared" si="21"/>
        <v>6.0950605188284067E-3</v>
      </c>
      <c r="D23" s="4">
        <f t="shared" ref="D23" si="22">D9/D$12</f>
        <v>5.4955590204759158E-3</v>
      </c>
      <c r="E23" s="4">
        <f t="shared" si="21"/>
        <v>0.16708051237260713</v>
      </c>
      <c r="F23" s="4">
        <f t="shared" si="21"/>
        <v>0.10594866357965159</v>
      </c>
      <c r="G23" s="4">
        <f t="shared" ref="G23" si="23">G9/G$12</f>
        <v>0.10336666060445708</v>
      </c>
    </row>
    <row r="24" spans="1:8" x14ac:dyDescent="0.3">
      <c r="A24" t="s">
        <v>78</v>
      </c>
      <c r="B24" s="4">
        <f t="shared" ref="B24:F24" si="24">B10/B$12</f>
        <v>1.2980876591385287E-2</v>
      </c>
      <c r="C24" s="4">
        <f t="shared" si="24"/>
        <v>2.7624671589675516E-3</v>
      </c>
      <c r="D24" s="4">
        <f t="shared" ref="D24" si="25">D10/D$12</f>
        <v>2.4704735242790528E-3</v>
      </c>
      <c r="E24" s="4">
        <f t="shared" si="24"/>
        <v>0.18790420358173787</v>
      </c>
      <c r="F24" s="4">
        <f t="shared" si="24"/>
        <v>0.10311562599825536</v>
      </c>
      <c r="G24" s="4">
        <f t="shared" ref="G24" si="26">G10/G$12</f>
        <v>9.9804196240898174E-2</v>
      </c>
    </row>
    <row r="25" spans="1:8" x14ac:dyDescent="0.3">
      <c r="A25" t="s">
        <v>79</v>
      </c>
      <c r="B25" s="17">
        <f t="shared" ref="B25:F25" si="27">B11/B$12</f>
        <v>2.6556444181207403E-3</v>
      </c>
      <c r="C25" s="17">
        <f t="shared" si="27"/>
        <v>6.6552400294602886E-4</v>
      </c>
      <c r="D25" s="17">
        <f t="shared" ref="D25" si="28">D11/D$12</f>
        <v>6.0206124300755265E-4</v>
      </c>
      <c r="E25" s="17">
        <f t="shared" si="27"/>
        <v>9.0271602799401732E-2</v>
      </c>
      <c r="F25" s="17">
        <f t="shared" si="27"/>
        <v>6.1161995296837253E-2</v>
      </c>
      <c r="G25" s="17">
        <f t="shared" ref="G25" si="29">G11/G$12</f>
        <v>6.0039758818581222E-2</v>
      </c>
    </row>
    <row r="26" spans="1:8" x14ac:dyDescent="0.3">
      <c r="A26" t="s">
        <v>9</v>
      </c>
      <c r="B26" s="4">
        <f t="shared" ref="B26:F26" si="30">B12/B$12</f>
        <v>1</v>
      </c>
      <c r="C26" s="4">
        <f t="shared" si="30"/>
        <v>1</v>
      </c>
      <c r="D26" s="4">
        <f t="shared" ref="D26" si="31">D12/D$12</f>
        <v>1</v>
      </c>
      <c r="E26" s="4">
        <f t="shared" si="30"/>
        <v>1</v>
      </c>
      <c r="F26" s="4">
        <f t="shared" si="30"/>
        <v>1</v>
      </c>
      <c r="G26" s="4">
        <f t="shared" ref="G26" si="32">G12/G$12</f>
        <v>1</v>
      </c>
    </row>
  </sheetData>
  <mergeCells count="3">
    <mergeCell ref="E1:G1"/>
    <mergeCell ref="H1:L1"/>
    <mergeCell ref="B1:D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0A3B9-355D-48AE-9B48-1238471F6995}">
  <dimension ref="A1:M121"/>
  <sheetViews>
    <sheetView workbookViewId="0">
      <pane xSplit="1" ySplit="2" topLeftCell="B97" activePane="bottomRight" state="frozen"/>
      <selection pane="topRight" activeCell="B1" sqref="B1"/>
      <selection pane="bottomLeft" activeCell="A3" sqref="A3"/>
      <selection pane="bottomRight" activeCell="G122" sqref="G122"/>
    </sheetView>
  </sheetViews>
  <sheetFormatPr defaultRowHeight="14.4" x14ac:dyDescent="0.3"/>
  <cols>
    <col min="1" max="1" width="15.109375" style="1" bestFit="1" customWidth="1"/>
    <col min="2" max="3" width="8.88671875" style="1"/>
    <col min="4" max="4" width="12.6640625" style="1" bestFit="1" customWidth="1"/>
    <col min="5" max="6" width="19.21875" style="1" bestFit="1" customWidth="1"/>
    <col min="7" max="7" width="19.21875" style="1" customWidth="1"/>
    <col min="8" max="9" width="12.109375" style="1" bestFit="1" customWidth="1"/>
    <col min="10" max="10" width="9.33203125" style="1" bestFit="1" customWidth="1"/>
    <col min="11" max="11" width="12.6640625" style="1" bestFit="1" customWidth="1"/>
    <col min="12" max="12" width="10.33203125" style="1" bestFit="1" customWidth="1"/>
  </cols>
  <sheetData>
    <row r="1" spans="1:13" s="21" customFormat="1" x14ac:dyDescent="0.3">
      <c r="A1" s="8" t="s">
        <v>11</v>
      </c>
      <c r="B1" s="26" t="s">
        <v>2</v>
      </c>
      <c r="C1" s="26"/>
      <c r="D1" s="24"/>
      <c r="E1" s="26" t="s">
        <v>14</v>
      </c>
      <c r="F1" s="26"/>
      <c r="G1" s="24"/>
      <c r="H1" s="26" t="s">
        <v>4</v>
      </c>
      <c r="I1" s="26"/>
      <c r="J1" s="8" t="s">
        <v>83</v>
      </c>
      <c r="K1" s="24"/>
      <c r="L1" s="24" t="s">
        <v>83</v>
      </c>
    </row>
    <row r="2" spans="1:13" x14ac:dyDescent="0.3">
      <c r="B2" s="6" t="s">
        <v>12</v>
      </c>
      <c r="C2" s="6" t="s">
        <v>13</v>
      </c>
      <c r="D2" s="6" t="s">
        <v>84</v>
      </c>
      <c r="E2" s="6" t="s">
        <v>12</v>
      </c>
      <c r="F2" s="6" t="s">
        <v>13</v>
      </c>
      <c r="G2" s="6" t="s">
        <v>84</v>
      </c>
      <c r="H2" s="6" t="s">
        <v>12</v>
      </c>
      <c r="I2" s="6" t="s">
        <v>13</v>
      </c>
      <c r="K2" s="6" t="s">
        <v>84</v>
      </c>
    </row>
    <row r="3" spans="1:13" x14ac:dyDescent="0.3">
      <c r="A3" s="1" t="s">
        <v>15</v>
      </c>
      <c r="B3" s="1">
        <v>4842</v>
      </c>
      <c r="C3" s="1">
        <v>3920</v>
      </c>
      <c r="D3" s="1">
        <v>4750</v>
      </c>
      <c r="E3" s="9">
        <v>921927504</v>
      </c>
      <c r="F3" s="9">
        <v>338700245</v>
      </c>
      <c r="G3" s="9">
        <v>368180450</v>
      </c>
      <c r="H3" s="9">
        <f>E3/B3</f>
        <v>190402.21065675342</v>
      </c>
      <c r="I3" s="9">
        <f>F3/C3</f>
        <v>86403.123724489793</v>
      </c>
      <c r="J3" s="18">
        <f>I3/H3-1</f>
        <v>-0.54620735008033827</v>
      </c>
      <c r="K3" s="10">
        <f>G3/D3</f>
        <v>77511.673684210531</v>
      </c>
      <c r="L3" s="4">
        <f>K3/H3-1</f>
        <v>-0.59290560011435844</v>
      </c>
    </row>
    <row r="4" spans="1:13" x14ac:dyDescent="0.3">
      <c r="A4" s="1" t="s">
        <v>16</v>
      </c>
      <c r="B4" s="1">
        <v>27922</v>
      </c>
      <c r="C4" s="1">
        <v>26724</v>
      </c>
      <c r="D4" s="1">
        <v>30647</v>
      </c>
      <c r="E4" s="9">
        <v>4862690120</v>
      </c>
      <c r="F4" s="9">
        <v>1420911674</v>
      </c>
      <c r="G4" s="9">
        <v>1525755462</v>
      </c>
      <c r="H4" s="9">
        <f t="shared" ref="H4:H60" si="0">E4/B4</f>
        <v>174152.64379342453</v>
      </c>
      <c r="I4" s="9">
        <f t="shared" ref="I4:I60" si="1">F4/C4</f>
        <v>53169.872549019608</v>
      </c>
      <c r="J4" s="4">
        <f t="shared" ref="J4:J60" si="2">I4/H4-1</f>
        <v>-0.69469385367420333</v>
      </c>
      <c r="K4" s="10">
        <f t="shared" ref="K4:K60" si="3">G4/D4</f>
        <v>49784.822723268182</v>
      </c>
      <c r="L4" s="4">
        <f t="shared" ref="L4:L60" si="4">K4/H4-1</f>
        <v>-0.71413111142704389</v>
      </c>
    </row>
    <row r="5" spans="1:13" x14ac:dyDescent="0.3">
      <c r="A5" s="1" t="s">
        <v>17</v>
      </c>
      <c r="B5" s="1">
        <v>21754</v>
      </c>
      <c r="C5" s="1">
        <v>15454</v>
      </c>
      <c r="D5" s="1">
        <v>17401</v>
      </c>
      <c r="E5" s="9">
        <v>2722726557</v>
      </c>
      <c r="F5" s="9">
        <v>618440796</v>
      </c>
      <c r="G5" s="9">
        <v>663435916</v>
      </c>
      <c r="H5" s="9">
        <f t="shared" si="0"/>
        <v>125159.8123103797</v>
      </c>
      <c r="I5" s="9">
        <f t="shared" si="1"/>
        <v>40018.16979422803</v>
      </c>
      <c r="J5" s="4">
        <f t="shared" si="2"/>
        <v>-0.6802634243730864</v>
      </c>
      <c r="K5" s="10">
        <f t="shared" si="3"/>
        <v>38126.309752313085</v>
      </c>
      <c r="L5" s="4">
        <f t="shared" si="4"/>
        <v>-0.69537897949411343</v>
      </c>
      <c r="M5" s="5"/>
    </row>
    <row r="6" spans="1:13" x14ac:dyDescent="0.3">
      <c r="A6" s="1" t="s">
        <v>18</v>
      </c>
      <c r="B6" s="1">
        <v>2</v>
      </c>
      <c r="C6" s="1">
        <v>61</v>
      </c>
      <c r="D6" s="1">
        <v>87</v>
      </c>
      <c r="E6" s="9">
        <v>419583</v>
      </c>
      <c r="F6" s="9">
        <v>3652041</v>
      </c>
      <c r="G6" s="9">
        <v>4966444</v>
      </c>
      <c r="H6" s="9">
        <f t="shared" si="0"/>
        <v>209791.5</v>
      </c>
      <c r="I6" s="9">
        <f t="shared" si="1"/>
        <v>59869.524590163935</v>
      </c>
      <c r="J6" s="4">
        <f t="shared" si="2"/>
        <v>-0.71462368785120489</v>
      </c>
      <c r="K6" s="10">
        <f t="shared" si="3"/>
        <v>57085.563218390802</v>
      </c>
      <c r="L6" s="4">
        <f t="shared" si="4"/>
        <v>-0.72789382211199793</v>
      </c>
    </row>
    <row r="7" spans="1:13" x14ac:dyDescent="0.3">
      <c r="A7" s="1" t="s">
        <v>19</v>
      </c>
      <c r="B7" s="1">
        <v>19280</v>
      </c>
      <c r="C7" s="1">
        <v>43915</v>
      </c>
      <c r="D7" s="1">
        <v>51317</v>
      </c>
      <c r="E7" s="9">
        <v>4846959062</v>
      </c>
      <c r="F7" s="9">
        <v>3700883292</v>
      </c>
      <c r="G7" s="9">
        <v>4012653804</v>
      </c>
      <c r="H7" s="9">
        <f t="shared" si="0"/>
        <v>251398.29159751037</v>
      </c>
      <c r="I7" s="9">
        <f t="shared" si="1"/>
        <v>84273.785540248209</v>
      </c>
      <c r="J7" s="4">
        <f t="shared" si="2"/>
        <v>-0.6647798001938261</v>
      </c>
      <c r="K7" s="10">
        <f t="shared" si="3"/>
        <v>78193.460334781848</v>
      </c>
      <c r="L7" s="4">
        <f t="shared" si="4"/>
        <v>-0.68896582455711397</v>
      </c>
    </row>
    <row r="8" spans="1:13" x14ac:dyDescent="0.3">
      <c r="A8" s="1" t="s">
        <v>20</v>
      </c>
      <c r="B8" s="1">
        <v>112967</v>
      </c>
      <c r="C8" s="1">
        <v>320156</v>
      </c>
      <c r="D8" s="1">
        <v>376803</v>
      </c>
      <c r="E8" s="9">
        <v>33413693192</v>
      </c>
      <c r="F8" s="9">
        <v>33221856619</v>
      </c>
      <c r="G8" s="9">
        <v>35802231257</v>
      </c>
      <c r="H8" s="9">
        <f t="shared" si="0"/>
        <v>295782.77897084987</v>
      </c>
      <c r="I8" s="9">
        <f t="shared" si="1"/>
        <v>103767.71517322805</v>
      </c>
      <c r="J8" s="4">
        <f t="shared" si="2"/>
        <v>-0.64917594075531149</v>
      </c>
      <c r="K8" s="10">
        <f t="shared" si="3"/>
        <v>95015.780811193123</v>
      </c>
      <c r="L8" s="4">
        <f t="shared" si="4"/>
        <v>-0.67876500064746104</v>
      </c>
    </row>
    <row r="9" spans="1:13" x14ac:dyDescent="0.3">
      <c r="A9" s="1" t="s">
        <v>21</v>
      </c>
      <c r="B9" s="1">
        <v>41635</v>
      </c>
      <c r="C9" s="1">
        <v>46157</v>
      </c>
      <c r="D9" s="1">
        <v>52785</v>
      </c>
      <c r="E9" s="9">
        <v>7392960359</v>
      </c>
      <c r="F9" s="9">
        <v>3061726894</v>
      </c>
      <c r="G9" s="9">
        <v>3267353381</v>
      </c>
      <c r="H9" s="9">
        <f t="shared" si="0"/>
        <v>177565.99877506905</v>
      </c>
      <c r="I9" s="9">
        <f t="shared" si="1"/>
        <v>66332.883289641875</v>
      </c>
      <c r="J9" s="4">
        <f t="shared" si="2"/>
        <v>-0.62643251665726407</v>
      </c>
      <c r="K9" s="10">
        <f t="shared" si="3"/>
        <v>61899.277844084492</v>
      </c>
      <c r="L9" s="4">
        <f t="shared" si="4"/>
        <v>-0.6514012915136127</v>
      </c>
    </row>
    <row r="10" spans="1:13" x14ac:dyDescent="0.3">
      <c r="A10" s="1" t="s">
        <v>22</v>
      </c>
      <c r="B10" s="1">
        <v>18435</v>
      </c>
      <c r="C10" s="1">
        <v>29559</v>
      </c>
      <c r="D10" s="1">
        <v>34629</v>
      </c>
      <c r="E10" s="9">
        <v>4151934451</v>
      </c>
      <c r="F10" s="9">
        <v>2556813941</v>
      </c>
      <c r="G10" s="9">
        <v>2725531573</v>
      </c>
      <c r="H10" s="9">
        <f t="shared" si="0"/>
        <v>225220.20347165718</v>
      </c>
      <c r="I10" s="9">
        <f t="shared" si="1"/>
        <v>86498.661693562026</v>
      </c>
      <c r="J10" s="4">
        <f t="shared" si="2"/>
        <v>-0.61593737879538213</v>
      </c>
      <c r="K10" s="10">
        <f t="shared" si="3"/>
        <v>78706.620838025934</v>
      </c>
      <c r="L10" s="4">
        <f t="shared" si="4"/>
        <v>-0.65053481159859283</v>
      </c>
    </row>
    <row r="11" spans="1:13" x14ac:dyDescent="0.3">
      <c r="A11" s="1" t="s">
        <v>23</v>
      </c>
      <c r="B11" s="1">
        <v>3253</v>
      </c>
      <c r="C11" s="1">
        <v>6093</v>
      </c>
      <c r="D11" s="1">
        <v>7216</v>
      </c>
      <c r="E11" s="9">
        <v>1247218727</v>
      </c>
      <c r="F11" s="9">
        <v>997969759</v>
      </c>
      <c r="G11" s="9">
        <v>1065656193</v>
      </c>
      <c r="H11" s="9">
        <f t="shared" si="0"/>
        <v>383405.69535813096</v>
      </c>
      <c r="I11" s="9">
        <f t="shared" si="1"/>
        <v>163789.55506318726</v>
      </c>
      <c r="J11" s="4">
        <f t="shared" si="2"/>
        <v>-0.57280354192392746</v>
      </c>
      <c r="K11" s="10">
        <f t="shared" si="3"/>
        <v>147679.62763303769</v>
      </c>
      <c r="L11" s="4">
        <f t="shared" si="4"/>
        <v>-0.61482150781538769</v>
      </c>
    </row>
    <row r="12" spans="1:13" x14ac:dyDescent="0.3">
      <c r="A12" s="1" t="s">
        <v>24</v>
      </c>
      <c r="B12" s="1">
        <v>5171</v>
      </c>
      <c r="C12" s="1">
        <v>4872</v>
      </c>
      <c r="D12" s="1">
        <v>5667</v>
      </c>
      <c r="E12" s="9">
        <v>1090415848</v>
      </c>
      <c r="F12" s="9">
        <v>366280938</v>
      </c>
      <c r="G12" s="9">
        <v>395884847</v>
      </c>
      <c r="H12" s="9">
        <f t="shared" si="0"/>
        <v>210871.36878746859</v>
      </c>
      <c r="I12" s="9">
        <f t="shared" si="1"/>
        <v>75180.816502463058</v>
      </c>
      <c r="J12" s="4">
        <f t="shared" si="2"/>
        <v>-0.64347546594513871</v>
      </c>
      <c r="K12" s="10">
        <f t="shared" si="3"/>
        <v>69857.922533968595</v>
      </c>
      <c r="L12" s="4">
        <f t="shared" si="4"/>
        <v>-0.66871784000047696</v>
      </c>
    </row>
    <row r="13" spans="1:13" x14ac:dyDescent="0.3">
      <c r="A13" s="1" t="s">
        <v>25</v>
      </c>
      <c r="B13" s="1">
        <v>88997</v>
      </c>
      <c r="C13" s="1">
        <v>185904</v>
      </c>
      <c r="D13" s="1">
        <v>222570</v>
      </c>
      <c r="E13" s="9">
        <v>17863199837</v>
      </c>
      <c r="F13" s="9">
        <v>12220512311</v>
      </c>
      <c r="G13" s="9">
        <v>13410559155</v>
      </c>
      <c r="H13" s="9">
        <f t="shared" si="0"/>
        <v>200716.87626549209</v>
      </c>
      <c r="I13" s="9">
        <f t="shared" si="1"/>
        <v>65735.607146699374</v>
      </c>
      <c r="J13" s="4">
        <f t="shared" si="2"/>
        <v>-0.67249586397633243</v>
      </c>
      <c r="K13" s="10">
        <f t="shared" si="3"/>
        <v>60253.219908343446</v>
      </c>
      <c r="L13" s="4">
        <f t="shared" si="4"/>
        <v>-0.69980989626081391</v>
      </c>
    </row>
    <row r="14" spans="1:13" x14ac:dyDescent="0.3">
      <c r="A14" s="1" t="s">
        <v>26</v>
      </c>
      <c r="B14" s="1">
        <v>48332</v>
      </c>
      <c r="C14" s="1">
        <v>64784</v>
      </c>
      <c r="D14" s="1">
        <v>78008</v>
      </c>
      <c r="E14" s="9">
        <v>9464475442</v>
      </c>
      <c r="F14" s="9">
        <v>4663014079</v>
      </c>
      <c r="G14" s="9">
        <v>5117317474</v>
      </c>
      <c r="H14" s="9">
        <f t="shared" si="0"/>
        <v>195822.13527269717</v>
      </c>
      <c r="I14" s="9">
        <f t="shared" si="1"/>
        <v>71977.866124351698</v>
      </c>
      <c r="J14" s="4">
        <f t="shared" si="2"/>
        <v>-0.6324324314811649</v>
      </c>
      <c r="K14" s="10">
        <f t="shared" si="3"/>
        <v>65599.906086555231</v>
      </c>
      <c r="L14" s="4">
        <f t="shared" si="4"/>
        <v>-0.6650026004710734</v>
      </c>
    </row>
    <row r="15" spans="1:13" x14ac:dyDescent="0.3">
      <c r="A15" s="1" t="s">
        <v>27</v>
      </c>
      <c r="B15" s="1">
        <v>508</v>
      </c>
      <c r="C15" s="1">
        <v>1029</v>
      </c>
      <c r="D15" s="1">
        <v>1206</v>
      </c>
      <c r="E15" s="9">
        <v>102418346</v>
      </c>
      <c r="F15" s="9">
        <v>83621154</v>
      </c>
      <c r="G15" s="9">
        <v>93721567</v>
      </c>
      <c r="H15" s="9">
        <f t="shared" si="0"/>
        <v>201610.91732283463</v>
      </c>
      <c r="I15" s="9">
        <f t="shared" si="1"/>
        <v>81264.483965014573</v>
      </c>
      <c r="J15" s="4">
        <f t="shared" si="2"/>
        <v>-0.59692418920505319</v>
      </c>
      <c r="K15" s="10">
        <f t="shared" si="3"/>
        <v>77712.742122719734</v>
      </c>
      <c r="L15" s="4">
        <f t="shared" si="4"/>
        <v>-0.61454100226983133</v>
      </c>
    </row>
    <row r="16" spans="1:13" x14ac:dyDescent="0.3">
      <c r="A16" s="1" t="s">
        <v>28</v>
      </c>
      <c r="B16" s="1">
        <v>11553</v>
      </c>
      <c r="C16" s="1">
        <v>7717</v>
      </c>
      <c r="D16" s="1">
        <v>10414</v>
      </c>
      <c r="E16" s="9">
        <v>2046450982</v>
      </c>
      <c r="F16" s="9">
        <v>413825280</v>
      </c>
      <c r="G16" s="9">
        <v>487023393</v>
      </c>
      <c r="H16" s="9">
        <f t="shared" si="0"/>
        <v>177135.89388037738</v>
      </c>
      <c r="I16" s="9">
        <f t="shared" si="1"/>
        <v>53625.149669560713</v>
      </c>
      <c r="J16" s="4">
        <f t="shared" si="2"/>
        <v>-0.69726548078519524</v>
      </c>
      <c r="K16" s="10">
        <f t="shared" si="3"/>
        <v>46766.217879777221</v>
      </c>
      <c r="L16" s="4">
        <f t="shared" si="4"/>
        <v>-0.73598677910328458</v>
      </c>
    </row>
    <row r="17" spans="1:12" x14ac:dyDescent="0.3">
      <c r="A17" s="1" t="s">
        <v>29</v>
      </c>
      <c r="B17" s="1">
        <v>29424</v>
      </c>
      <c r="C17" s="1">
        <v>19997</v>
      </c>
      <c r="D17" s="1">
        <v>23191</v>
      </c>
      <c r="E17" s="9">
        <v>4315688444</v>
      </c>
      <c r="F17" s="9">
        <v>781691743</v>
      </c>
      <c r="G17" s="9">
        <v>855528382</v>
      </c>
      <c r="H17" s="9">
        <f t="shared" si="0"/>
        <v>146672.39138118541</v>
      </c>
      <c r="I17" s="9">
        <f t="shared" si="1"/>
        <v>39090.450717607644</v>
      </c>
      <c r="J17" s="4">
        <f t="shared" si="2"/>
        <v>-0.73348460232017443</v>
      </c>
      <c r="K17" s="10">
        <f t="shared" si="3"/>
        <v>36890.534345220127</v>
      </c>
      <c r="L17" s="4">
        <f t="shared" si="4"/>
        <v>-0.74848344669484734</v>
      </c>
    </row>
    <row r="18" spans="1:12" x14ac:dyDescent="0.3">
      <c r="A18" s="1" t="s">
        <v>30</v>
      </c>
      <c r="B18" s="1">
        <v>13627</v>
      </c>
      <c r="C18" s="1">
        <v>12411</v>
      </c>
      <c r="D18" s="1">
        <v>14051</v>
      </c>
      <c r="E18" s="9">
        <v>1850034026</v>
      </c>
      <c r="F18" s="9">
        <v>719804044</v>
      </c>
      <c r="G18" s="9">
        <v>763899867</v>
      </c>
      <c r="H18" s="9">
        <f t="shared" si="0"/>
        <v>135762.38541131577</v>
      </c>
      <c r="I18" s="9">
        <f t="shared" si="1"/>
        <v>57997.264039964546</v>
      </c>
      <c r="J18" s="4">
        <f t="shared" si="2"/>
        <v>-0.57280314525815279</v>
      </c>
      <c r="K18" s="10">
        <f t="shared" si="3"/>
        <v>54366.227812967052</v>
      </c>
      <c r="L18" s="4">
        <f t="shared" si="4"/>
        <v>-0.59954866991873268</v>
      </c>
    </row>
    <row r="19" spans="1:12" x14ac:dyDescent="0.3">
      <c r="A19" s="1" t="s">
        <v>31</v>
      </c>
      <c r="B19" s="1">
        <v>69893</v>
      </c>
      <c r="C19" s="1">
        <v>89735</v>
      </c>
      <c r="D19" s="1">
        <v>101905</v>
      </c>
      <c r="E19" s="9">
        <v>15972578071</v>
      </c>
      <c r="F19" s="9">
        <v>6578447775</v>
      </c>
      <c r="G19" s="9">
        <v>6973556382</v>
      </c>
      <c r="H19" s="9">
        <f t="shared" si="0"/>
        <v>228529.00964331193</v>
      </c>
      <c r="I19" s="9">
        <f t="shared" si="1"/>
        <v>73309.720566111326</v>
      </c>
      <c r="J19" s="4">
        <f t="shared" si="2"/>
        <v>-0.67921043949504201</v>
      </c>
      <c r="K19" s="10">
        <f t="shared" si="3"/>
        <v>68431.935449683529</v>
      </c>
      <c r="L19" s="4">
        <f t="shared" si="4"/>
        <v>-0.7005547105092168</v>
      </c>
    </row>
    <row r="20" spans="1:12" x14ac:dyDescent="0.3">
      <c r="A20" s="1" t="s">
        <v>32</v>
      </c>
      <c r="B20" s="1">
        <v>35990</v>
      </c>
      <c r="C20" s="1">
        <v>31757</v>
      </c>
      <c r="D20" s="1">
        <v>35624</v>
      </c>
      <c r="E20" s="9">
        <v>7491445351</v>
      </c>
      <c r="F20" s="9">
        <v>2060003401</v>
      </c>
      <c r="G20" s="9">
        <v>2173039568</v>
      </c>
      <c r="H20" s="9">
        <f t="shared" si="0"/>
        <v>208153.52461794944</v>
      </c>
      <c r="I20" s="9">
        <f t="shared" si="1"/>
        <v>64867.695342759078</v>
      </c>
      <c r="J20" s="4">
        <f t="shared" si="2"/>
        <v>-0.68836609679408989</v>
      </c>
      <c r="K20" s="10">
        <f t="shared" si="3"/>
        <v>60999.314170222322</v>
      </c>
      <c r="L20" s="4">
        <f t="shared" si="4"/>
        <v>-0.7069503661675578</v>
      </c>
    </row>
    <row r="21" spans="1:12" x14ac:dyDescent="0.3">
      <c r="A21" s="1" t="s">
        <v>33</v>
      </c>
      <c r="B21" s="1">
        <v>26245</v>
      </c>
      <c r="C21" s="1">
        <v>18470</v>
      </c>
      <c r="D21" s="1">
        <v>21106</v>
      </c>
      <c r="E21" s="9">
        <v>4288652108</v>
      </c>
      <c r="F21" s="9">
        <v>815029924</v>
      </c>
      <c r="G21" s="9">
        <v>873817925</v>
      </c>
      <c r="H21" s="9">
        <f t="shared" si="0"/>
        <v>163408.34856163079</v>
      </c>
      <c r="I21" s="9">
        <f t="shared" si="1"/>
        <v>44127.229236599895</v>
      </c>
      <c r="J21" s="4">
        <f t="shared" si="2"/>
        <v>-0.7299573147576548</v>
      </c>
      <c r="K21" s="10">
        <f t="shared" si="3"/>
        <v>41401.398891310528</v>
      </c>
      <c r="L21" s="4">
        <f t="shared" si="4"/>
        <v>-0.74663841073153214</v>
      </c>
    </row>
    <row r="22" spans="1:12" x14ac:dyDescent="0.3">
      <c r="A22" s="1" t="s">
        <v>34</v>
      </c>
      <c r="B22" s="1">
        <v>23797</v>
      </c>
      <c r="C22" s="1">
        <v>18202</v>
      </c>
      <c r="D22" s="1">
        <v>20394</v>
      </c>
      <c r="E22" s="9">
        <v>4149467684</v>
      </c>
      <c r="F22" s="9">
        <v>1096947956</v>
      </c>
      <c r="G22" s="9">
        <v>1159401378</v>
      </c>
      <c r="H22" s="9">
        <f t="shared" si="0"/>
        <v>174369.36101189227</v>
      </c>
      <c r="I22" s="9">
        <f t="shared" si="1"/>
        <v>60265.243160092301</v>
      </c>
      <c r="J22" s="4">
        <f t="shared" si="2"/>
        <v>-0.65438169406388935</v>
      </c>
      <c r="K22" s="10">
        <f t="shared" si="3"/>
        <v>56850.121506325391</v>
      </c>
      <c r="L22" s="4">
        <f t="shared" si="4"/>
        <v>-0.67396725447397765</v>
      </c>
    </row>
    <row r="23" spans="1:12" x14ac:dyDescent="0.3">
      <c r="A23" s="1" t="s">
        <v>35</v>
      </c>
      <c r="B23" s="1">
        <v>26635</v>
      </c>
      <c r="C23" s="1">
        <v>33014</v>
      </c>
      <c r="D23" s="1">
        <v>37186</v>
      </c>
      <c r="E23" s="9">
        <v>5100534501</v>
      </c>
      <c r="F23" s="9">
        <v>2168728927</v>
      </c>
      <c r="G23" s="9">
        <v>2271563428</v>
      </c>
      <c r="H23" s="9">
        <f t="shared" si="0"/>
        <v>191497.44700581941</v>
      </c>
      <c r="I23" s="9">
        <f t="shared" si="1"/>
        <v>65691.18940449506</v>
      </c>
      <c r="J23" s="4">
        <f t="shared" si="2"/>
        <v>-0.65696049513130705</v>
      </c>
      <c r="K23" s="10">
        <f t="shared" si="3"/>
        <v>61086.522562254613</v>
      </c>
      <c r="L23" s="4">
        <f t="shared" si="4"/>
        <v>-0.68100607335826124</v>
      </c>
    </row>
    <row r="24" spans="1:12" x14ac:dyDescent="0.3">
      <c r="A24" s="1" t="s">
        <v>36</v>
      </c>
      <c r="B24" s="1">
        <v>46937</v>
      </c>
      <c r="C24" s="1">
        <v>48768</v>
      </c>
      <c r="D24" s="1">
        <v>56506</v>
      </c>
      <c r="E24" s="9">
        <v>10360907178</v>
      </c>
      <c r="F24" s="9">
        <v>4363228611</v>
      </c>
      <c r="G24" s="9">
        <v>4678358510</v>
      </c>
      <c r="H24" s="9">
        <f t="shared" si="0"/>
        <v>220740.72007158533</v>
      </c>
      <c r="I24" s="9">
        <f t="shared" si="1"/>
        <v>89469.090612696848</v>
      </c>
      <c r="J24" s="4">
        <f t="shared" si="2"/>
        <v>-0.59468696766195928</v>
      </c>
      <c r="K24" s="10">
        <f t="shared" si="3"/>
        <v>82794.013202137823</v>
      </c>
      <c r="L24" s="4">
        <f t="shared" si="4"/>
        <v>-0.62492641513859315</v>
      </c>
    </row>
    <row r="25" spans="1:12" x14ac:dyDescent="0.3">
      <c r="A25" s="1" t="s">
        <v>37</v>
      </c>
      <c r="B25" s="1">
        <v>26068</v>
      </c>
      <c r="C25" s="1">
        <v>34732</v>
      </c>
      <c r="D25" s="1">
        <v>41378</v>
      </c>
      <c r="E25" s="9">
        <v>6537733687</v>
      </c>
      <c r="F25" s="9">
        <v>3232203429</v>
      </c>
      <c r="G25" s="9">
        <v>3556949724</v>
      </c>
      <c r="H25" s="9">
        <f t="shared" si="0"/>
        <v>250795.36930336044</v>
      </c>
      <c r="I25" s="9">
        <f t="shared" si="1"/>
        <v>93061.252706437866</v>
      </c>
      <c r="J25" s="4">
        <f t="shared" si="2"/>
        <v>-0.62893552235459504</v>
      </c>
      <c r="K25" s="10">
        <f t="shared" si="3"/>
        <v>85962.340470781579</v>
      </c>
      <c r="L25" s="4">
        <f t="shared" si="4"/>
        <v>-0.65724111769064564</v>
      </c>
    </row>
    <row r="26" spans="1:12" x14ac:dyDescent="0.3">
      <c r="A26" s="1" t="s">
        <v>38</v>
      </c>
      <c r="B26" s="1">
        <v>14993</v>
      </c>
      <c r="C26" s="1">
        <v>9026</v>
      </c>
      <c r="D26" s="1">
        <v>10287</v>
      </c>
      <c r="E26" s="9">
        <v>1944425549</v>
      </c>
      <c r="F26" s="9">
        <v>317222402</v>
      </c>
      <c r="G26" s="9">
        <v>345125193</v>
      </c>
      <c r="H26" s="9">
        <f t="shared" si="0"/>
        <v>129688.89141599413</v>
      </c>
      <c r="I26" s="9">
        <f t="shared" si="1"/>
        <v>35145.402393086639</v>
      </c>
      <c r="J26" s="4">
        <f t="shared" si="2"/>
        <v>-0.7290022143812368</v>
      </c>
      <c r="K26" s="10">
        <f t="shared" si="3"/>
        <v>33549.64450277049</v>
      </c>
      <c r="L26" s="4">
        <f t="shared" si="4"/>
        <v>-0.74130672152053789</v>
      </c>
    </row>
    <row r="27" spans="1:12" x14ac:dyDescent="0.3">
      <c r="A27" s="1" t="s">
        <v>39</v>
      </c>
      <c r="B27" s="1">
        <v>43438</v>
      </c>
      <c r="C27" s="1">
        <v>60373</v>
      </c>
      <c r="D27" s="1">
        <v>66790</v>
      </c>
      <c r="E27" s="9">
        <v>10381310070</v>
      </c>
      <c r="F27" s="9">
        <v>5566493089</v>
      </c>
      <c r="G27" s="9">
        <v>5822149865</v>
      </c>
      <c r="H27" s="9">
        <f t="shared" si="0"/>
        <v>238991.43768129288</v>
      </c>
      <c r="I27" s="9">
        <f t="shared" si="1"/>
        <v>92201.697596607759</v>
      </c>
      <c r="J27" s="4">
        <f t="shared" si="2"/>
        <v>-0.61420501717068476</v>
      </c>
      <c r="K27" s="10">
        <f t="shared" si="3"/>
        <v>87170.981658930978</v>
      </c>
      <c r="L27" s="4">
        <f t="shared" si="4"/>
        <v>-0.63525479195125867</v>
      </c>
    </row>
    <row r="28" spans="1:12" x14ac:dyDescent="0.3">
      <c r="A28" s="1" t="s">
        <v>40</v>
      </c>
      <c r="B28" s="1">
        <v>46383</v>
      </c>
      <c r="C28" s="1">
        <v>37267</v>
      </c>
      <c r="D28" s="1">
        <v>42863</v>
      </c>
      <c r="E28" s="9">
        <v>9014060040</v>
      </c>
      <c r="F28" s="9">
        <v>2196430755</v>
      </c>
      <c r="G28" s="9">
        <v>2351171512</v>
      </c>
      <c r="H28" s="9">
        <f t="shared" si="0"/>
        <v>194339.73740379018</v>
      </c>
      <c r="I28" s="9">
        <f t="shared" si="1"/>
        <v>58937.686290820297</v>
      </c>
      <c r="J28" s="4">
        <f t="shared" si="2"/>
        <v>-0.69672858943736105</v>
      </c>
      <c r="K28" s="10">
        <f t="shared" si="3"/>
        <v>54853.172013158204</v>
      </c>
      <c r="L28" s="4">
        <f t="shared" si="4"/>
        <v>-0.71774598059074868</v>
      </c>
    </row>
    <row r="29" spans="1:12" x14ac:dyDescent="0.3">
      <c r="A29" s="1" t="s">
        <v>41</v>
      </c>
      <c r="B29" s="1">
        <v>46481</v>
      </c>
      <c r="C29" s="1">
        <v>32252</v>
      </c>
      <c r="D29" s="1">
        <v>36808</v>
      </c>
      <c r="E29" s="9">
        <v>7547822023</v>
      </c>
      <c r="F29" s="9">
        <v>1695268247</v>
      </c>
      <c r="G29" s="9">
        <v>1806239740</v>
      </c>
      <c r="H29" s="9">
        <f t="shared" si="0"/>
        <v>162385.10408554034</v>
      </c>
      <c r="I29" s="9">
        <f t="shared" si="1"/>
        <v>52563.197538137167</v>
      </c>
      <c r="J29" s="4">
        <f t="shared" si="2"/>
        <v>-0.6763053000819077</v>
      </c>
      <c r="K29" s="10">
        <f t="shared" si="3"/>
        <v>49071.933818735059</v>
      </c>
      <c r="L29" s="4">
        <f t="shared" si="4"/>
        <v>-0.69780520143716385</v>
      </c>
    </row>
    <row r="30" spans="1:12" x14ac:dyDescent="0.3">
      <c r="A30" s="1" t="s">
        <v>42</v>
      </c>
      <c r="B30" s="1">
        <v>56</v>
      </c>
      <c r="C30" s="1">
        <v>243</v>
      </c>
      <c r="D30" s="1">
        <v>259</v>
      </c>
      <c r="E30" s="9">
        <v>12619835</v>
      </c>
      <c r="F30" s="9">
        <v>20469199</v>
      </c>
      <c r="G30" s="9">
        <v>21052640</v>
      </c>
      <c r="H30" s="9">
        <f t="shared" si="0"/>
        <v>225354.19642857142</v>
      </c>
      <c r="I30" s="9">
        <f t="shared" si="1"/>
        <v>84235.386831275726</v>
      </c>
      <c r="J30" s="4">
        <f t="shared" si="2"/>
        <v>-0.62620892725210431</v>
      </c>
      <c r="K30" s="10">
        <f t="shared" si="3"/>
        <v>81284.32432432432</v>
      </c>
      <c r="L30" s="4">
        <f t="shared" si="4"/>
        <v>-0.63930414603977292</v>
      </c>
    </row>
    <row r="31" spans="1:12" x14ac:dyDescent="0.3">
      <c r="A31" s="1" t="s">
        <v>43</v>
      </c>
      <c r="B31" s="1">
        <v>20748</v>
      </c>
      <c r="C31" s="1">
        <v>16757</v>
      </c>
      <c r="D31" s="1">
        <v>19614</v>
      </c>
      <c r="E31" s="9">
        <v>2481000606</v>
      </c>
      <c r="F31" s="9">
        <v>658857785</v>
      </c>
      <c r="G31" s="9">
        <v>708706077</v>
      </c>
      <c r="H31" s="9">
        <f t="shared" si="0"/>
        <v>119577.81983805668</v>
      </c>
      <c r="I31" s="9">
        <f t="shared" si="1"/>
        <v>39318.361580235127</v>
      </c>
      <c r="J31" s="4">
        <f t="shared" si="2"/>
        <v>-0.67119017863443498</v>
      </c>
      <c r="K31" s="10">
        <f t="shared" si="3"/>
        <v>36132.664270419089</v>
      </c>
      <c r="L31" s="4">
        <f t="shared" si="4"/>
        <v>-0.69783138445446424</v>
      </c>
    </row>
    <row r="32" spans="1:12" x14ac:dyDescent="0.3">
      <c r="A32" s="1" t="s">
        <v>44</v>
      </c>
      <c r="B32" s="1">
        <v>13456</v>
      </c>
      <c r="C32" s="1">
        <v>7227</v>
      </c>
      <c r="D32" s="1">
        <v>8121</v>
      </c>
      <c r="E32" s="9">
        <v>1470300136</v>
      </c>
      <c r="F32" s="9">
        <v>277260266</v>
      </c>
      <c r="G32" s="9">
        <v>297612268</v>
      </c>
      <c r="H32" s="9">
        <f t="shared" si="0"/>
        <v>109267.2514863258</v>
      </c>
      <c r="I32" s="9">
        <f t="shared" si="1"/>
        <v>38364.503390065031</v>
      </c>
      <c r="J32" s="4">
        <f t="shared" si="2"/>
        <v>-0.64889294030731492</v>
      </c>
      <c r="K32" s="10">
        <f t="shared" si="3"/>
        <v>36647.243935475926</v>
      </c>
      <c r="L32" s="4">
        <f t="shared" si="4"/>
        <v>-0.66460908060763169</v>
      </c>
    </row>
    <row r="33" spans="1:12" x14ac:dyDescent="0.3">
      <c r="A33" s="1" t="s">
        <v>45</v>
      </c>
      <c r="B33" s="1">
        <v>39520</v>
      </c>
      <c r="C33" s="1">
        <v>56512</v>
      </c>
      <c r="D33" s="1">
        <v>66677</v>
      </c>
      <c r="E33" s="9">
        <v>8005752270</v>
      </c>
      <c r="F33" s="9">
        <v>4270668690</v>
      </c>
      <c r="G33" s="9">
        <v>4696588382</v>
      </c>
      <c r="H33" s="9">
        <f t="shared" si="0"/>
        <v>202574.7031882591</v>
      </c>
      <c r="I33" s="9">
        <f t="shared" si="1"/>
        <v>75571.005981030583</v>
      </c>
      <c r="J33" s="4">
        <f t="shared" si="2"/>
        <v>-0.62694746781487298</v>
      </c>
      <c r="K33" s="10">
        <f t="shared" si="3"/>
        <v>70437.907854282588</v>
      </c>
      <c r="L33" s="4">
        <f t="shared" si="4"/>
        <v>-0.65228675275993164</v>
      </c>
    </row>
    <row r="34" spans="1:12" x14ac:dyDescent="0.3">
      <c r="A34" s="1" t="s">
        <v>46</v>
      </c>
      <c r="B34" s="1">
        <v>11002</v>
      </c>
      <c r="C34" s="1">
        <v>6575</v>
      </c>
      <c r="D34" s="1">
        <v>7461</v>
      </c>
      <c r="E34" s="9">
        <v>1548384035</v>
      </c>
      <c r="F34" s="9">
        <v>229657450</v>
      </c>
      <c r="G34" s="9">
        <v>246267563</v>
      </c>
      <c r="H34" s="9">
        <f t="shared" si="0"/>
        <v>140736.59652790401</v>
      </c>
      <c r="I34" s="9">
        <f t="shared" si="1"/>
        <v>34928.889733840304</v>
      </c>
      <c r="J34" s="4">
        <f t="shared" si="2"/>
        <v>-0.75181373860412415</v>
      </c>
      <c r="K34" s="10">
        <f t="shared" si="3"/>
        <v>33007.313094759418</v>
      </c>
      <c r="L34" s="4">
        <f t="shared" si="4"/>
        <v>-0.76546744834620883</v>
      </c>
    </row>
    <row r="35" spans="1:12" x14ac:dyDescent="0.3">
      <c r="A35" s="1" t="s">
        <v>47</v>
      </c>
      <c r="B35" s="1">
        <v>23477</v>
      </c>
      <c r="C35" s="1">
        <v>13695</v>
      </c>
      <c r="D35" s="1">
        <v>15647</v>
      </c>
      <c r="E35" s="9">
        <v>2988890489</v>
      </c>
      <c r="F35" s="9">
        <v>475741827</v>
      </c>
      <c r="G35" s="9">
        <v>513129973</v>
      </c>
      <c r="H35" s="9">
        <f t="shared" si="0"/>
        <v>127311.43199727393</v>
      </c>
      <c r="I35" s="9">
        <f t="shared" si="1"/>
        <v>34738.359036144575</v>
      </c>
      <c r="J35" s="4">
        <f t="shared" si="2"/>
        <v>-0.72713872987550388</v>
      </c>
      <c r="K35" s="10">
        <f t="shared" si="3"/>
        <v>32794.144117083146</v>
      </c>
      <c r="L35" s="4">
        <f t="shared" si="4"/>
        <v>-0.74241006009746746</v>
      </c>
    </row>
    <row r="36" spans="1:12" x14ac:dyDescent="0.3">
      <c r="A36" s="1" t="s">
        <v>48</v>
      </c>
      <c r="B36" s="1">
        <v>11582</v>
      </c>
      <c r="C36" s="1">
        <v>8929</v>
      </c>
      <c r="D36" s="1">
        <v>10228</v>
      </c>
      <c r="E36" s="9">
        <v>2006858477</v>
      </c>
      <c r="F36" s="9">
        <v>572892765</v>
      </c>
      <c r="G36" s="9">
        <v>611995492</v>
      </c>
      <c r="H36" s="9">
        <f t="shared" si="0"/>
        <v>173273.91443619409</v>
      </c>
      <c r="I36" s="9">
        <f t="shared" si="1"/>
        <v>64160.909956322095</v>
      </c>
      <c r="J36" s="4">
        <f t="shared" si="2"/>
        <v>-0.62971396955455439</v>
      </c>
      <c r="K36" s="10">
        <f t="shared" si="3"/>
        <v>59835.304262807978</v>
      </c>
      <c r="L36" s="4">
        <f t="shared" si="4"/>
        <v>-0.65467794470100937</v>
      </c>
    </row>
    <row r="37" spans="1:12" x14ac:dyDescent="0.3">
      <c r="A37" s="1" t="s">
        <v>49</v>
      </c>
      <c r="B37" s="1">
        <v>33519</v>
      </c>
      <c r="C37" s="1">
        <v>77364</v>
      </c>
      <c r="D37" s="1">
        <v>90970</v>
      </c>
      <c r="E37" s="9">
        <v>9527794260</v>
      </c>
      <c r="F37" s="9">
        <v>7486962885</v>
      </c>
      <c r="G37" s="9">
        <v>8027542309</v>
      </c>
      <c r="H37" s="9">
        <f t="shared" si="0"/>
        <v>284250.55222411169</v>
      </c>
      <c r="I37" s="9">
        <f t="shared" si="1"/>
        <v>96775.798627268494</v>
      </c>
      <c r="J37" s="4">
        <f t="shared" si="2"/>
        <v>-0.65954050794255781</v>
      </c>
      <c r="K37" s="10">
        <f t="shared" si="3"/>
        <v>88243.842024843354</v>
      </c>
      <c r="L37" s="4">
        <f t="shared" si="4"/>
        <v>-0.68955612809058242</v>
      </c>
    </row>
    <row r="38" spans="1:12" x14ac:dyDescent="0.3">
      <c r="A38" s="1" t="s">
        <v>50</v>
      </c>
      <c r="B38" s="1">
        <v>8277</v>
      </c>
      <c r="C38" s="1">
        <v>10001</v>
      </c>
      <c r="D38" s="1">
        <v>11565</v>
      </c>
      <c r="E38" s="9">
        <v>1424408711</v>
      </c>
      <c r="F38" s="9">
        <v>758792852</v>
      </c>
      <c r="G38" s="9">
        <v>818989209</v>
      </c>
      <c r="H38" s="9">
        <f t="shared" si="0"/>
        <v>172092.38987555879</v>
      </c>
      <c r="I38" s="9">
        <f t="shared" si="1"/>
        <v>75871.698030196974</v>
      </c>
      <c r="J38" s="4">
        <f t="shared" si="2"/>
        <v>-0.55912229422195647</v>
      </c>
      <c r="K38" s="10">
        <f t="shared" si="3"/>
        <v>70816.187548638132</v>
      </c>
      <c r="L38" s="4">
        <f t="shared" si="4"/>
        <v>-0.5884990173020096</v>
      </c>
    </row>
    <row r="39" spans="1:12" x14ac:dyDescent="0.3">
      <c r="A39" s="1" t="s">
        <v>51</v>
      </c>
      <c r="B39" s="1">
        <v>8674</v>
      </c>
      <c r="C39" s="1">
        <v>21963</v>
      </c>
      <c r="D39" s="1">
        <v>26516</v>
      </c>
      <c r="E39" s="9">
        <v>2013939889</v>
      </c>
      <c r="F39" s="9">
        <v>1935918929</v>
      </c>
      <c r="G39" s="9">
        <v>2097112541</v>
      </c>
      <c r="H39" s="9">
        <f t="shared" si="0"/>
        <v>232181.21846898779</v>
      </c>
      <c r="I39" s="9">
        <f t="shared" si="1"/>
        <v>88144.558074944231</v>
      </c>
      <c r="J39" s="4">
        <f t="shared" si="2"/>
        <v>-0.62036309975383475</v>
      </c>
      <c r="K39" s="10">
        <f t="shared" si="3"/>
        <v>79088.570712022934</v>
      </c>
      <c r="L39" s="4">
        <f t="shared" si="4"/>
        <v>-0.65936706149818614</v>
      </c>
    </row>
    <row r="40" spans="1:12" x14ac:dyDescent="0.3">
      <c r="A40" s="1" t="s">
        <v>52</v>
      </c>
      <c r="B40" s="1">
        <v>81075</v>
      </c>
      <c r="C40" s="1">
        <v>164271</v>
      </c>
      <c r="D40" s="1">
        <v>190052</v>
      </c>
      <c r="E40" s="9">
        <v>20345681101</v>
      </c>
      <c r="F40" s="9">
        <v>17607925411</v>
      </c>
      <c r="G40" s="9">
        <v>18789434045</v>
      </c>
      <c r="H40" s="9">
        <f t="shared" si="0"/>
        <v>250948.88807893926</v>
      </c>
      <c r="I40" s="9">
        <f t="shared" si="1"/>
        <v>107188.27675609206</v>
      </c>
      <c r="J40" s="4">
        <f t="shared" si="2"/>
        <v>-0.57286809446880438</v>
      </c>
      <c r="K40" s="10">
        <f t="shared" si="3"/>
        <v>98864.700424094452</v>
      </c>
      <c r="L40" s="4">
        <f t="shared" si="4"/>
        <v>-0.60603650735047188</v>
      </c>
    </row>
    <row r="41" spans="1:12" x14ac:dyDescent="0.3">
      <c r="A41" s="1" t="s">
        <v>53</v>
      </c>
      <c r="B41" s="1">
        <v>59800</v>
      </c>
      <c r="C41" s="1">
        <v>58834</v>
      </c>
      <c r="D41" s="1">
        <v>66359</v>
      </c>
      <c r="E41" s="9">
        <v>14108889927</v>
      </c>
      <c r="F41" s="9">
        <v>4712846309</v>
      </c>
      <c r="G41" s="9">
        <v>4945138628</v>
      </c>
      <c r="H41" s="9">
        <f t="shared" si="0"/>
        <v>235934.6141638796</v>
      </c>
      <c r="I41" s="9">
        <f t="shared" si="1"/>
        <v>80104.128718088177</v>
      </c>
      <c r="J41" s="4">
        <f t="shared" si="2"/>
        <v>-0.66048165928527958</v>
      </c>
      <c r="K41" s="10">
        <f t="shared" si="3"/>
        <v>74520.99380641662</v>
      </c>
      <c r="L41" s="4">
        <f t="shared" si="4"/>
        <v>-0.68414556689568862</v>
      </c>
    </row>
    <row r="42" spans="1:12" x14ac:dyDescent="0.3">
      <c r="A42" s="1" t="s">
        <v>54</v>
      </c>
      <c r="B42" s="1">
        <v>35557</v>
      </c>
      <c r="C42" s="1">
        <v>20919</v>
      </c>
      <c r="D42" s="1">
        <v>23856</v>
      </c>
      <c r="E42" s="9">
        <v>4615708450</v>
      </c>
      <c r="F42" s="9">
        <v>877230097</v>
      </c>
      <c r="G42" s="9">
        <v>929949637</v>
      </c>
      <c r="H42" s="9">
        <f t="shared" si="0"/>
        <v>129811.52656298337</v>
      </c>
      <c r="I42" s="9">
        <f t="shared" si="1"/>
        <v>41934.609541565085</v>
      </c>
      <c r="J42" s="4">
        <f t="shared" si="2"/>
        <v>-0.67695773517293323</v>
      </c>
      <c r="K42" s="10">
        <f t="shared" si="3"/>
        <v>38981.7922954393</v>
      </c>
      <c r="L42" s="4">
        <f t="shared" si="4"/>
        <v>-0.69970469242940703</v>
      </c>
    </row>
    <row r="43" spans="1:12" x14ac:dyDescent="0.3">
      <c r="A43" s="1" t="s">
        <v>55</v>
      </c>
      <c r="B43" s="1">
        <v>18732</v>
      </c>
      <c r="C43" s="1">
        <v>31119</v>
      </c>
      <c r="D43" s="1">
        <v>35751</v>
      </c>
      <c r="E43" s="9">
        <v>3806104476</v>
      </c>
      <c r="F43" s="9">
        <v>3026577991</v>
      </c>
      <c r="G43" s="9">
        <v>3217222676</v>
      </c>
      <c r="H43" s="9">
        <f t="shared" si="0"/>
        <v>203187.29852658551</v>
      </c>
      <c r="I43" s="9">
        <f t="shared" si="1"/>
        <v>97258.202095183005</v>
      </c>
      <c r="J43" s="4">
        <f t="shared" si="2"/>
        <v>-0.52133719577723747</v>
      </c>
      <c r="K43" s="10">
        <f t="shared" si="3"/>
        <v>89989.725490196084</v>
      </c>
      <c r="L43" s="4">
        <f t="shared" si="4"/>
        <v>-0.55710949383766906</v>
      </c>
    </row>
    <row r="44" spans="1:12" x14ac:dyDescent="0.3">
      <c r="A44" s="1" t="s">
        <v>56</v>
      </c>
      <c r="B44" s="1">
        <v>69567</v>
      </c>
      <c r="C44" s="1">
        <v>71287</v>
      </c>
      <c r="D44" s="1">
        <v>81093</v>
      </c>
      <c r="E44" s="9">
        <v>15697648689</v>
      </c>
      <c r="F44" s="9">
        <v>5379797630</v>
      </c>
      <c r="G44" s="9">
        <v>5740967808</v>
      </c>
      <c r="H44" s="9">
        <f t="shared" si="0"/>
        <v>225647.91767648453</v>
      </c>
      <c r="I44" s="9">
        <f t="shared" si="1"/>
        <v>75466.741902450653</v>
      </c>
      <c r="J44" s="4">
        <f t="shared" si="2"/>
        <v>-0.66555533647490295</v>
      </c>
      <c r="K44" s="10">
        <f t="shared" si="3"/>
        <v>70794.862787170292</v>
      </c>
      <c r="L44" s="4">
        <f t="shared" si="4"/>
        <v>-0.68625962288439923</v>
      </c>
    </row>
    <row r="45" spans="1:12" x14ac:dyDescent="0.3">
      <c r="A45" s="1" t="s">
        <v>57</v>
      </c>
      <c r="B45" s="1">
        <v>2856</v>
      </c>
      <c r="C45" s="1">
        <v>19691</v>
      </c>
      <c r="D45" s="1">
        <v>23787</v>
      </c>
      <c r="E45" s="9">
        <v>658573638</v>
      </c>
      <c r="F45" s="9">
        <v>987677005</v>
      </c>
      <c r="G45" s="9">
        <v>1053976529</v>
      </c>
      <c r="H45" s="9">
        <f t="shared" si="0"/>
        <v>230593.01050420169</v>
      </c>
      <c r="I45" s="9">
        <f t="shared" si="1"/>
        <v>50158.803768218982</v>
      </c>
      <c r="J45" s="4">
        <f t="shared" si="2"/>
        <v>-0.78247908009638034</v>
      </c>
      <c r="K45" s="10">
        <f t="shared" si="3"/>
        <v>44308.930466221042</v>
      </c>
      <c r="L45" s="4">
        <f t="shared" si="4"/>
        <v>-0.80784790324156996</v>
      </c>
    </row>
    <row r="46" spans="1:12" x14ac:dyDescent="0.3">
      <c r="A46" s="1" t="s">
        <v>58</v>
      </c>
      <c r="B46" s="1">
        <v>7732</v>
      </c>
      <c r="C46" s="1">
        <v>6822</v>
      </c>
      <c r="D46" s="1">
        <v>7960</v>
      </c>
      <c r="E46" s="9">
        <v>1335777801</v>
      </c>
      <c r="F46" s="9">
        <v>550410679</v>
      </c>
      <c r="G46" s="9">
        <v>593188486</v>
      </c>
      <c r="H46" s="9">
        <f t="shared" si="0"/>
        <v>172759.67421107087</v>
      </c>
      <c r="I46" s="9">
        <f t="shared" si="1"/>
        <v>80681.717824684849</v>
      </c>
      <c r="J46" s="4">
        <f t="shared" si="2"/>
        <v>-0.53298292444039252</v>
      </c>
      <c r="K46" s="10">
        <f t="shared" si="3"/>
        <v>74521.166582914579</v>
      </c>
      <c r="L46" s="4">
        <f t="shared" si="4"/>
        <v>-0.56864258442703708</v>
      </c>
    </row>
    <row r="47" spans="1:12" x14ac:dyDescent="0.3">
      <c r="A47" s="1" t="s">
        <v>59</v>
      </c>
      <c r="B47" s="1">
        <v>22933</v>
      </c>
      <c r="C47" s="1">
        <v>28366</v>
      </c>
      <c r="D47" s="1">
        <v>33061</v>
      </c>
      <c r="E47" s="9">
        <v>3807578397</v>
      </c>
      <c r="F47" s="9">
        <v>1859562379</v>
      </c>
      <c r="G47" s="9">
        <v>2019303964</v>
      </c>
      <c r="H47" s="9">
        <f t="shared" si="0"/>
        <v>166030.54101077051</v>
      </c>
      <c r="I47" s="9">
        <f t="shared" si="1"/>
        <v>65556.03112881619</v>
      </c>
      <c r="J47" s="4">
        <f t="shared" si="2"/>
        <v>-0.605156793866235</v>
      </c>
      <c r="K47" s="10">
        <f t="shared" si="3"/>
        <v>61078.127219382353</v>
      </c>
      <c r="L47" s="4">
        <f t="shared" si="4"/>
        <v>-0.63212715656079099</v>
      </c>
    </row>
    <row r="48" spans="1:12" x14ac:dyDescent="0.3">
      <c r="A48" s="1" t="s">
        <v>60</v>
      </c>
      <c r="B48" s="1">
        <v>11324</v>
      </c>
      <c r="C48" s="1">
        <v>7835</v>
      </c>
      <c r="D48" s="1">
        <v>8991</v>
      </c>
      <c r="E48" s="9">
        <v>1369616339</v>
      </c>
      <c r="F48" s="9">
        <v>279559463</v>
      </c>
      <c r="G48" s="9">
        <v>307098234</v>
      </c>
      <c r="H48" s="9">
        <f t="shared" si="0"/>
        <v>120948.1048216178</v>
      </c>
      <c r="I48" s="9">
        <f t="shared" si="1"/>
        <v>35680.850414805362</v>
      </c>
      <c r="J48" s="4">
        <f t="shared" si="2"/>
        <v>-0.70499041330635293</v>
      </c>
      <c r="K48" s="10">
        <f t="shared" si="3"/>
        <v>34156.18218218218</v>
      </c>
      <c r="L48" s="4">
        <f t="shared" si="4"/>
        <v>-0.71759638373368517</v>
      </c>
    </row>
    <row r="49" spans="1:12" x14ac:dyDescent="0.3">
      <c r="A49" s="1" t="s">
        <v>61</v>
      </c>
      <c r="B49" s="1">
        <v>34035</v>
      </c>
      <c r="C49" s="1">
        <v>40971</v>
      </c>
      <c r="D49" s="1">
        <v>46905</v>
      </c>
      <c r="E49" s="9">
        <v>6542045089</v>
      </c>
      <c r="F49" s="9">
        <v>2408173223</v>
      </c>
      <c r="G49" s="9">
        <v>2613261852</v>
      </c>
      <c r="H49" s="9">
        <f t="shared" si="0"/>
        <v>192215.22224180991</v>
      </c>
      <c r="I49" s="9">
        <f t="shared" si="1"/>
        <v>58777.506602230846</v>
      </c>
      <c r="J49" s="4">
        <f t="shared" si="2"/>
        <v>-0.69420992824237526</v>
      </c>
      <c r="K49" s="10">
        <f t="shared" si="3"/>
        <v>55713.929261272788</v>
      </c>
      <c r="L49" s="4">
        <f t="shared" si="4"/>
        <v>-0.71014819424039288</v>
      </c>
    </row>
    <row r="50" spans="1:12" x14ac:dyDescent="0.3">
      <c r="A50" s="1" t="s">
        <v>62</v>
      </c>
      <c r="B50" s="1">
        <v>134737</v>
      </c>
      <c r="C50" s="1">
        <v>175418</v>
      </c>
      <c r="D50" s="1">
        <v>204762</v>
      </c>
      <c r="E50" s="9">
        <v>28483710273</v>
      </c>
      <c r="F50" s="9">
        <v>12789880775</v>
      </c>
      <c r="G50" s="9">
        <v>13860253758</v>
      </c>
      <c r="H50" s="9">
        <f t="shared" si="0"/>
        <v>211402.28944536395</v>
      </c>
      <c r="I50" s="9">
        <f t="shared" si="1"/>
        <v>72910.880154830171</v>
      </c>
      <c r="J50" s="4">
        <f t="shared" si="2"/>
        <v>-0.6551083701783954</v>
      </c>
      <c r="K50" s="10">
        <f t="shared" si="3"/>
        <v>67689.579892753536</v>
      </c>
      <c r="L50" s="4">
        <f t="shared" si="4"/>
        <v>-0.67980677943297474</v>
      </c>
    </row>
    <row r="51" spans="1:12" x14ac:dyDescent="0.3">
      <c r="A51" s="1" t="s">
        <v>63</v>
      </c>
      <c r="B51" s="1">
        <v>21257</v>
      </c>
      <c r="C51" s="1">
        <v>21751</v>
      </c>
      <c r="D51" s="1">
        <v>24733</v>
      </c>
      <c r="E51" s="9">
        <v>3695399459</v>
      </c>
      <c r="F51" s="9">
        <v>1676852890</v>
      </c>
      <c r="G51" s="9">
        <v>1771010637</v>
      </c>
      <c r="H51" s="9">
        <f t="shared" si="0"/>
        <v>173843.88479089242</v>
      </c>
      <c r="I51" s="9">
        <f t="shared" si="1"/>
        <v>77093.140085513311</v>
      </c>
      <c r="J51" s="4">
        <f t="shared" si="2"/>
        <v>-0.55653809636016494</v>
      </c>
      <c r="K51" s="10">
        <f t="shared" si="3"/>
        <v>71605.168681518626</v>
      </c>
      <c r="L51" s="4">
        <f t="shared" si="4"/>
        <v>-0.58810648549617561</v>
      </c>
    </row>
    <row r="52" spans="1:12" x14ac:dyDescent="0.3">
      <c r="A52" s="1" t="s">
        <v>64</v>
      </c>
      <c r="B52" s="1">
        <v>40371</v>
      </c>
      <c r="C52" s="1">
        <v>46368</v>
      </c>
      <c r="D52" s="1">
        <v>54989</v>
      </c>
      <c r="E52" s="9">
        <v>8721170223</v>
      </c>
      <c r="F52" s="9">
        <v>3970159927</v>
      </c>
      <c r="G52" s="9">
        <v>4337890876</v>
      </c>
      <c r="H52" s="9">
        <f t="shared" si="0"/>
        <v>216025.61796834361</v>
      </c>
      <c r="I52" s="9">
        <f t="shared" si="1"/>
        <v>85622.841765873018</v>
      </c>
      <c r="J52" s="4">
        <f t="shared" si="2"/>
        <v>-0.60364496317089489</v>
      </c>
      <c r="K52" s="10">
        <f t="shared" si="3"/>
        <v>78886.520504100816</v>
      </c>
      <c r="L52" s="4">
        <f t="shared" si="4"/>
        <v>-0.63482793732518861</v>
      </c>
    </row>
    <row r="53" spans="1:12" x14ac:dyDescent="0.3">
      <c r="A53" s="1" t="s">
        <v>65</v>
      </c>
      <c r="B53" s="1">
        <v>240</v>
      </c>
      <c r="C53" s="1">
        <v>723</v>
      </c>
      <c r="D53" s="1">
        <v>913</v>
      </c>
      <c r="E53" s="9">
        <v>62242612</v>
      </c>
      <c r="F53" s="9">
        <v>52042710</v>
      </c>
      <c r="G53" s="9">
        <v>61469771</v>
      </c>
      <c r="H53" s="9">
        <f t="shared" si="0"/>
        <v>259344.21666666667</v>
      </c>
      <c r="I53" s="9">
        <f t="shared" si="1"/>
        <v>71981.618257261405</v>
      </c>
      <c r="J53" s="4">
        <f t="shared" si="2"/>
        <v>-0.72244756724311743</v>
      </c>
      <c r="K53" s="10">
        <f t="shared" si="3"/>
        <v>67327.240963855424</v>
      </c>
      <c r="L53" s="4">
        <f t="shared" si="4"/>
        <v>-0.74039428436381649</v>
      </c>
    </row>
    <row r="54" spans="1:12" x14ac:dyDescent="0.3">
      <c r="A54" s="1" t="s">
        <v>66</v>
      </c>
      <c r="B54" s="1">
        <v>6983</v>
      </c>
      <c r="C54" s="1">
        <v>3724</v>
      </c>
      <c r="D54" s="1">
        <v>4152</v>
      </c>
      <c r="E54" s="9">
        <v>1000127478</v>
      </c>
      <c r="F54" s="9">
        <v>191854618</v>
      </c>
      <c r="G54" s="9">
        <v>204865767</v>
      </c>
      <c r="H54" s="9">
        <f t="shared" si="0"/>
        <v>143223.18172705141</v>
      </c>
      <c r="I54" s="9">
        <f t="shared" si="1"/>
        <v>51518.42588614393</v>
      </c>
      <c r="J54" s="4">
        <f t="shared" si="2"/>
        <v>-0.64029268680592832</v>
      </c>
      <c r="K54" s="10">
        <f t="shared" si="3"/>
        <v>49341.46604046243</v>
      </c>
      <c r="L54" s="4">
        <f t="shared" si="4"/>
        <v>-0.65549245977166404</v>
      </c>
    </row>
    <row r="55" spans="1:12" x14ac:dyDescent="0.3">
      <c r="A55" s="1" t="s">
        <v>67</v>
      </c>
      <c r="B55" s="1">
        <v>30421</v>
      </c>
      <c r="C55" s="1">
        <v>50288</v>
      </c>
      <c r="D55" s="1">
        <v>58149</v>
      </c>
      <c r="E55" s="9">
        <v>6959680159</v>
      </c>
      <c r="F55" s="9">
        <v>5041408822</v>
      </c>
      <c r="G55" s="9">
        <v>5394106824</v>
      </c>
      <c r="H55" s="9">
        <f t="shared" si="0"/>
        <v>228778.8093422307</v>
      </c>
      <c r="I55" s="9">
        <f t="shared" si="1"/>
        <v>100250.73222239898</v>
      </c>
      <c r="J55" s="4">
        <f t="shared" si="2"/>
        <v>-0.56180062082396054</v>
      </c>
      <c r="K55" s="10">
        <f t="shared" si="3"/>
        <v>92763.535469225608</v>
      </c>
      <c r="L55" s="4">
        <f t="shared" si="4"/>
        <v>-0.59452741389845931</v>
      </c>
    </row>
    <row r="56" spans="1:12" x14ac:dyDescent="0.3">
      <c r="A56" s="1" t="s">
        <v>68</v>
      </c>
      <c r="B56" s="1">
        <v>43395</v>
      </c>
      <c r="C56" s="1">
        <v>29947</v>
      </c>
      <c r="D56" s="1">
        <v>34118</v>
      </c>
      <c r="E56" s="9">
        <v>8317705842</v>
      </c>
      <c r="F56" s="9">
        <v>1679859519</v>
      </c>
      <c r="G56" s="9">
        <v>1785329072</v>
      </c>
      <c r="H56" s="9">
        <f t="shared" si="0"/>
        <v>191674.29063256134</v>
      </c>
      <c r="I56" s="9">
        <f t="shared" si="1"/>
        <v>56094.417437472868</v>
      </c>
      <c r="J56" s="4">
        <f t="shared" si="2"/>
        <v>-0.70734511523506516</v>
      </c>
      <c r="K56" s="10">
        <f t="shared" si="3"/>
        <v>52328.069406178554</v>
      </c>
      <c r="L56" s="4">
        <f t="shared" si="4"/>
        <v>-0.72699484509119072</v>
      </c>
    </row>
    <row r="57" spans="1:12" x14ac:dyDescent="0.3">
      <c r="A57" s="1" t="s">
        <v>69</v>
      </c>
      <c r="B57" s="1">
        <v>7861</v>
      </c>
      <c r="C57" s="1">
        <v>7042</v>
      </c>
      <c r="D57" s="1">
        <v>7897</v>
      </c>
      <c r="E57" s="9">
        <v>1351223328</v>
      </c>
      <c r="F57" s="9">
        <v>460178499</v>
      </c>
      <c r="G57" s="9">
        <v>485847921</v>
      </c>
      <c r="H57" s="9">
        <f t="shared" si="0"/>
        <v>171889.49599287621</v>
      </c>
      <c r="I57" s="9">
        <f t="shared" si="1"/>
        <v>65347.699375177508</v>
      </c>
      <c r="J57" s="4">
        <f t="shared" si="2"/>
        <v>-0.6198272675260752</v>
      </c>
      <c r="K57" s="10">
        <f t="shared" si="3"/>
        <v>61523.100037989112</v>
      </c>
      <c r="L57" s="4">
        <f t="shared" si="4"/>
        <v>-0.64207760525088231</v>
      </c>
    </row>
    <row r="58" spans="1:12" x14ac:dyDescent="0.3">
      <c r="A58" s="1" t="s">
        <v>70</v>
      </c>
      <c r="B58" s="1">
        <v>7618</v>
      </c>
      <c r="C58" s="1">
        <v>4222</v>
      </c>
      <c r="D58" s="1">
        <v>4804</v>
      </c>
      <c r="E58" s="9">
        <v>837018372</v>
      </c>
      <c r="F58" s="9">
        <v>195828589</v>
      </c>
      <c r="G58" s="9">
        <v>215303718</v>
      </c>
      <c r="H58" s="9">
        <f t="shared" si="0"/>
        <v>109873.76896823313</v>
      </c>
      <c r="I58" s="9">
        <f t="shared" si="1"/>
        <v>46382.896494552348</v>
      </c>
      <c r="J58" s="4">
        <f t="shared" si="2"/>
        <v>-0.57785286761244492</v>
      </c>
      <c r="K58" s="10">
        <f t="shared" si="3"/>
        <v>44817.593255620319</v>
      </c>
      <c r="L58" s="4">
        <f t="shared" si="4"/>
        <v>-0.59209924555716253</v>
      </c>
    </row>
    <row r="59" spans="1:12" x14ac:dyDescent="0.3">
      <c r="A59" s="1" t="s">
        <v>71</v>
      </c>
      <c r="C59" s="1">
        <v>578</v>
      </c>
      <c r="D59" s="1">
        <v>188</v>
      </c>
      <c r="E59" s="9"/>
      <c r="F59" s="9">
        <v>48489398</v>
      </c>
      <c r="G59" s="9">
        <v>7899524</v>
      </c>
      <c r="H59" s="9"/>
      <c r="I59" s="9">
        <f t="shared" si="1"/>
        <v>83891.692041522489</v>
      </c>
      <c r="J59" s="4"/>
      <c r="K59" s="10">
        <f t="shared" si="3"/>
        <v>42018.744680851065</v>
      </c>
      <c r="L59" s="4"/>
    </row>
    <row r="60" spans="1:12" x14ac:dyDescent="0.3">
      <c r="A60" s="1" t="s">
        <v>9</v>
      </c>
      <c r="B60" s="1">
        <f>SUM(B3:B58)</f>
        <v>1661367</v>
      </c>
      <c r="C60" s="1">
        <f>SUM(C3:C59)</f>
        <v>2211791</v>
      </c>
      <c r="D60" s="1">
        <f>SUM(D3:D59)</f>
        <v>2571167</v>
      </c>
      <c r="E60" s="9">
        <f t="shared" ref="E60:G60" si="5">SUM(E3:E59)</f>
        <v>342277999103</v>
      </c>
      <c r="F60" s="9">
        <f t="shared" si="5"/>
        <v>175743247908</v>
      </c>
      <c r="G60" s="9">
        <f t="shared" si="5"/>
        <v>188943588571</v>
      </c>
      <c r="H60" s="9">
        <f t="shared" si="0"/>
        <v>206021.90792461869</v>
      </c>
      <c r="I60" s="9">
        <f t="shared" si="1"/>
        <v>79457.438748959554</v>
      </c>
      <c r="J60" s="4">
        <f t="shared" si="2"/>
        <v>-0.61432529409429493</v>
      </c>
      <c r="K60" s="10">
        <f t="shared" si="3"/>
        <v>73485.537334214387</v>
      </c>
      <c r="L60" s="4">
        <f t="shared" si="4"/>
        <v>-0.64331202407317778</v>
      </c>
    </row>
    <row r="63" spans="1:12" x14ac:dyDescent="0.3">
      <c r="A63" s="6" t="s">
        <v>82</v>
      </c>
    </row>
    <row r="64" spans="1:12" x14ac:dyDescent="0.3">
      <c r="A64" s="1" t="s">
        <v>15</v>
      </c>
      <c r="B64" s="4">
        <f>B3/B$60</f>
        <v>2.9144674235132874E-3</v>
      </c>
      <c r="C64" s="4">
        <f t="shared" ref="C64:F64" si="6">C3/C$60</f>
        <v>1.7723193556714897E-3</v>
      </c>
      <c r="D64" s="4">
        <f t="shared" ref="D64" si="7">D3/D$60</f>
        <v>1.8474101448875161E-3</v>
      </c>
      <c r="E64" s="4">
        <f t="shared" si="6"/>
        <v>2.6935050059193814E-3</v>
      </c>
      <c r="F64" s="4">
        <f t="shared" si="6"/>
        <v>1.9272447108597112E-3</v>
      </c>
      <c r="G64" s="4">
        <f t="shared" ref="G64" si="8">G3/G$60</f>
        <v>1.9486263216687426E-3</v>
      </c>
    </row>
    <row r="65" spans="1:12" x14ac:dyDescent="0.3">
      <c r="A65" s="1" t="s">
        <v>16</v>
      </c>
      <c r="B65" s="4">
        <f t="shared" ref="B65:F65" si="9">B4/B$60</f>
        <v>1.6806641759466754E-2</v>
      </c>
      <c r="C65" s="4">
        <f t="shared" si="9"/>
        <v>1.2082515933919616E-2</v>
      </c>
      <c r="D65" s="4">
        <f t="shared" ref="D65" si="10">D4/D$60</f>
        <v>1.1919490254814254E-2</v>
      </c>
      <c r="E65" s="4">
        <f t="shared" si="9"/>
        <v>1.4206843947737042E-2</v>
      </c>
      <c r="F65" s="4">
        <f t="shared" si="9"/>
        <v>8.0851565617123134E-3</v>
      </c>
      <c r="G65" s="4">
        <f t="shared" ref="G65" si="11">G4/G$60</f>
        <v>8.0751904499086063E-3</v>
      </c>
    </row>
    <row r="66" spans="1:12" x14ac:dyDescent="0.3">
      <c r="A66" s="1" t="s">
        <v>17</v>
      </c>
      <c r="B66" s="4">
        <f t="shared" ref="B66:F66" si="12">B5/B$60</f>
        <v>1.3094036416998772E-2</v>
      </c>
      <c r="C66" s="4">
        <f t="shared" si="12"/>
        <v>6.9870977863640826E-3</v>
      </c>
      <c r="D66" s="4">
        <f t="shared" ref="D66" si="13">D5/D$60</f>
        <v>6.7677439855131933E-3</v>
      </c>
      <c r="E66" s="4">
        <f t="shared" si="12"/>
        <v>7.9547226644288739E-3</v>
      </c>
      <c r="F66" s="4">
        <f t="shared" si="12"/>
        <v>3.5190017446573435E-3</v>
      </c>
      <c r="G66" s="4">
        <f t="shared" ref="G66" si="14">G5/G$60</f>
        <v>3.5112909679425207E-3</v>
      </c>
    </row>
    <row r="67" spans="1:12" x14ac:dyDescent="0.3">
      <c r="A67" s="1" t="s">
        <v>18</v>
      </c>
      <c r="B67" s="4">
        <f t="shared" ref="B67:F67" si="15">B6/B$60</f>
        <v>1.2038279320583592E-6</v>
      </c>
      <c r="C67" s="4">
        <f t="shared" si="15"/>
        <v>2.757945936121451E-5</v>
      </c>
      <c r="D67" s="4">
        <f t="shared" ref="D67" si="16">D6/D$60</f>
        <v>3.3836775285308187E-5</v>
      </c>
      <c r="E67" s="4">
        <f t="shared" si="15"/>
        <v>1.2258544256411204E-6</v>
      </c>
      <c r="F67" s="4">
        <f t="shared" si="15"/>
        <v>2.0780548006668287E-5</v>
      </c>
      <c r="G67" s="4">
        <f t="shared" ref="G67" si="17">G6/G$60</f>
        <v>2.6285326946321558E-5</v>
      </c>
    </row>
    <row r="68" spans="1:12" x14ac:dyDescent="0.3">
      <c r="A68" s="1" t="s">
        <v>19</v>
      </c>
      <c r="B68" s="4">
        <f t="shared" ref="B68:F68" si="18">B7/B$60</f>
        <v>1.1604901265042582E-2</v>
      </c>
      <c r="C68" s="4">
        <f t="shared" si="18"/>
        <v>1.9854950128651395E-2</v>
      </c>
      <c r="D68" s="4">
        <f t="shared" ref="D68" si="19">D7/D$60</f>
        <v>1.9958641348461613E-2</v>
      </c>
      <c r="E68" s="4">
        <f t="shared" si="18"/>
        <v>1.4160884061208471E-2</v>
      </c>
      <c r="F68" s="4">
        <f t="shared" si="18"/>
        <v>2.1058466462036591E-2</v>
      </c>
      <c r="G68" s="4">
        <f t="shared" ref="G68" si="20">G7/G$60</f>
        <v>2.1237311275540589E-2</v>
      </c>
    </row>
    <row r="69" spans="1:12" x14ac:dyDescent="0.3">
      <c r="A69" s="19" t="s">
        <v>20</v>
      </c>
      <c r="B69" s="20">
        <f t="shared" ref="B69:F69" si="21">B8/B$60</f>
        <v>6.7996415000418337E-2</v>
      </c>
      <c r="C69" s="20">
        <f t="shared" si="21"/>
        <v>0.14474966215162283</v>
      </c>
      <c r="D69" s="20">
        <f t="shared" ref="D69" si="22">D8/D$60</f>
        <v>0.14654940733137911</v>
      </c>
      <c r="E69" s="20">
        <f t="shared" si="21"/>
        <v>9.7621504389900873E-2</v>
      </c>
      <c r="F69" s="20">
        <f t="shared" si="21"/>
        <v>0.18903631868913304</v>
      </c>
      <c r="G69" s="20">
        <f t="shared" ref="G69" si="23">G8/G$60</f>
        <v>0.1894863516024862</v>
      </c>
    </row>
    <row r="70" spans="1:12" x14ac:dyDescent="0.3">
      <c r="A70" s="1" t="s">
        <v>21</v>
      </c>
      <c r="B70" s="4">
        <f t="shared" ref="B70:F70" si="24">B9/B$60</f>
        <v>2.5060687975624892E-2</v>
      </c>
      <c r="C70" s="4">
        <f t="shared" si="24"/>
        <v>2.086860829074718E-2</v>
      </c>
      <c r="D70" s="4">
        <f t="shared" ref="D70" si="25">D9/D$60</f>
        <v>2.0529588315344745E-2</v>
      </c>
      <c r="E70" s="4">
        <f t="shared" si="24"/>
        <v>2.1599285897354079E-2</v>
      </c>
      <c r="F70" s="4">
        <f t="shared" si="24"/>
        <v>1.7421590476140433E-2</v>
      </c>
      <c r="G70" s="4">
        <f t="shared" ref="G70" si="26">G9/G$60</f>
        <v>1.72927454469947E-2</v>
      </c>
    </row>
    <row r="71" spans="1:12" x14ac:dyDescent="0.3">
      <c r="A71" s="1" t="s">
        <v>22</v>
      </c>
      <c r="B71" s="4">
        <f t="shared" ref="B71:F71" si="27">B10/B$60</f>
        <v>1.1096283963747925E-2</v>
      </c>
      <c r="C71" s="4">
        <f t="shared" si="27"/>
        <v>1.3364282610789174E-2</v>
      </c>
      <c r="D71" s="4">
        <f t="shared" ref="D71" si="28">D10/D$60</f>
        <v>1.3468203348907325E-2</v>
      </c>
      <c r="E71" s="4">
        <f t="shared" si="27"/>
        <v>1.2130298943785105E-2</v>
      </c>
      <c r="F71" s="4">
        <f t="shared" si="27"/>
        <v>1.4548575671814537E-2</v>
      </c>
      <c r="G71" s="4">
        <f t="shared" ref="G71" si="29">G10/G$60</f>
        <v>1.4425107481092525E-2</v>
      </c>
    </row>
    <row r="72" spans="1:12" x14ac:dyDescent="0.3">
      <c r="A72" s="1" t="s">
        <v>23</v>
      </c>
      <c r="B72" s="4">
        <f t="shared" ref="B72:F72" si="30">B11/B$60</f>
        <v>1.958026131492921E-3</v>
      </c>
      <c r="C72" s="4">
        <f t="shared" si="30"/>
        <v>2.7547810801291802E-3</v>
      </c>
      <c r="D72" s="4">
        <f t="shared" ref="D72" si="31">D11/D$60</f>
        <v>2.8065077064228033E-3</v>
      </c>
      <c r="E72" s="4">
        <f t="shared" si="30"/>
        <v>3.6438764111878567E-3</v>
      </c>
      <c r="F72" s="4">
        <f t="shared" si="30"/>
        <v>5.678566720938423E-3</v>
      </c>
      <c r="G72" s="4">
        <f t="shared" ref="G72" si="32">G11/G$60</f>
        <v>5.6400759669045586E-3</v>
      </c>
    </row>
    <row r="73" spans="1:12" x14ac:dyDescent="0.3">
      <c r="A73" s="1" t="s">
        <v>24</v>
      </c>
      <c r="B73" s="4">
        <f t="shared" ref="B73:F73" si="33">B12/B$60</f>
        <v>3.1124971183368877E-3</v>
      </c>
      <c r="C73" s="4">
        <f t="shared" si="33"/>
        <v>2.2027397706202803E-3</v>
      </c>
      <c r="D73" s="4">
        <f t="shared" ref="D73" si="34">D12/D$60</f>
        <v>2.2040575349636955E-3</v>
      </c>
      <c r="E73" s="4">
        <f t="shared" si="33"/>
        <v>3.1857608460305002E-3</v>
      </c>
      <c r="F73" s="4">
        <f t="shared" si="33"/>
        <v>2.0841821370670512E-3</v>
      </c>
      <c r="G73" s="4">
        <f t="shared" ref="G73" si="35">G12/G$60</f>
        <v>2.0952541972665928E-3</v>
      </c>
    </row>
    <row r="74" spans="1:12" x14ac:dyDescent="0.3">
      <c r="A74" s="19" t="s">
        <v>25</v>
      </c>
      <c r="B74" s="20">
        <f t="shared" ref="B74:F74" si="36">B13/B$60</f>
        <v>5.3568537234698899E-2</v>
      </c>
      <c r="C74" s="20">
        <f t="shared" si="36"/>
        <v>8.4051341198151178E-2</v>
      </c>
      <c r="D74" s="20">
        <f t="shared" ref="D74" si="37">D13/D$60</f>
        <v>8.6563805462655671E-2</v>
      </c>
      <c r="E74" s="20">
        <f t="shared" si="36"/>
        <v>5.2189155843535583E-2</v>
      </c>
      <c r="F74" s="20">
        <f t="shared" si="36"/>
        <v>6.9536169704780507E-2</v>
      </c>
      <c r="G74" s="20">
        <f t="shared" ref="G74" si="38">G13/G$60</f>
        <v>7.0976524032519195E-2</v>
      </c>
    </row>
    <row r="75" spans="1:12" x14ac:dyDescent="0.3">
      <c r="A75" s="1" t="s">
        <v>26</v>
      </c>
      <c r="B75" s="4">
        <f t="shared" ref="B75:F75" si="39">B14/B$60</f>
        <v>2.9091705806122307E-2</v>
      </c>
      <c r="C75" s="4">
        <f t="shared" si="39"/>
        <v>2.9290290086179029E-2</v>
      </c>
      <c r="D75" s="4">
        <f t="shared" ref="D75" si="40">D14/D$60</f>
        <v>3.0339530648923231E-2</v>
      </c>
      <c r="E75" s="4">
        <f t="shared" si="39"/>
        <v>2.7651427981942547E-2</v>
      </c>
      <c r="F75" s="4">
        <f t="shared" si="39"/>
        <v>2.6533105166242549E-2</v>
      </c>
      <c r="G75" s="4">
        <f t="shared" ref="G75" si="41">G14/G$60</f>
        <v>2.7083837629542255E-2</v>
      </c>
    </row>
    <row r="76" spans="1:12" x14ac:dyDescent="0.3">
      <c r="A76" s="1" t="s">
        <v>27</v>
      </c>
      <c r="B76" s="4">
        <f t="shared" ref="B76:F76" si="42">B15/B$60</f>
        <v>3.0577229474282325E-4</v>
      </c>
      <c r="C76" s="4">
        <f t="shared" si="42"/>
        <v>4.6523383086376604E-4</v>
      </c>
      <c r="D76" s="4">
        <f t="shared" ref="D76" si="43">D15/D$60</f>
        <v>4.6904771257565142E-4</v>
      </c>
      <c r="E76" s="4">
        <f t="shared" si="42"/>
        <v>2.992256185568613E-4</v>
      </c>
      <c r="F76" s="4">
        <f t="shared" si="42"/>
        <v>4.758143200117419E-4</v>
      </c>
      <c r="G76" s="4">
        <f t="shared" ref="G76" si="44">G15/G$60</f>
        <v>4.9602935833296035E-4</v>
      </c>
    </row>
    <row r="77" spans="1:12" x14ac:dyDescent="0.3">
      <c r="A77" s="1" t="s">
        <v>28</v>
      </c>
      <c r="B77" s="4">
        <f t="shared" ref="B77:F77" si="45">B16/B$60</f>
        <v>6.9539120495351117E-3</v>
      </c>
      <c r="C77" s="4">
        <f t="shared" si="45"/>
        <v>3.4890276703359404E-3</v>
      </c>
      <c r="D77" s="4">
        <f t="shared" ref="D77" si="46">D16/D$60</f>
        <v>4.050300894496546E-3</v>
      </c>
      <c r="E77" s="4">
        <f t="shared" si="45"/>
        <v>5.9789147633300607E-3</v>
      </c>
      <c r="F77" s="4">
        <f t="shared" si="45"/>
        <v>2.3547151024353083E-3</v>
      </c>
      <c r="G77" s="4">
        <f t="shared" ref="G77" si="47">G16/G$60</f>
        <v>2.5776126974374125E-3</v>
      </c>
    </row>
    <row r="78" spans="1:12" s="23" customFormat="1" x14ac:dyDescent="0.3">
      <c r="A78" s="22" t="s">
        <v>29</v>
      </c>
      <c r="B78" s="18">
        <f t="shared" ref="B78:F78" si="48">B17/B$60</f>
        <v>1.7710716536442579E-2</v>
      </c>
      <c r="C78" s="18">
        <f t="shared" si="48"/>
        <v>9.0410893253476485E-3</v>
      </c>
      <c r="D78" s="18">
        <f t="shared" ref="D78" si="49">D17/D$60</f>
        <v>9.0196397200181869E-3</v>
      </c>
      <c r="E78" s="18">
        <f t="shared" si="48"/>
        <v>1.2608722895745635E-2</v>
      </c>
      <c r="F78" s="18">
        <f t="shared" si="48"/>
        <v>4.4479190654835776E-3</v>
      </c>
      <c r="G78" s="18">
        <f t="shared" ref="G78" si="50">G17/G$60</f>
        <v>4.5279566693448032E-3</v>
      </c>
      <c r="H78" s="22"/>
      <c r="I78" s="22"/>
      <c r="J78" s="22"/>
      <c r="K78" s="22"/>
      <c r="L78" s="22"/>
    </row>
    <row r="79" spans="1:12" x14ac:dyDescent="0.3">
      <c r="A79" s="1" t="s">
        <v>30</v>
      </c>
      <c r="B79" s="4">
        <f t="shared" ref="B79:F79" si="51">B18/B$60</f>
        <v>8.2022816150796301E-3</v>
      </c>
      <c r="C79" s="4">
        <f t="shared" si="51"/>
        <v>5.6112896742956274E-3</v>
      </c>
      <c r="D79" s="4">
        <f t="shared" ref="D79" si="52">D18/D$60</f>
        <v>5.4648336728030499E-3</v>
      </c>
      <c r="E79" s="4">
        <f t="shared" si="51"/>
        <v>5.4050626416197976E-3</v>
      </c>
      <c r="F79" s="4">
        <f t="shared" si="51"/>
        <v>4.0957706914396558E-3</v>
      </c>
      <c r="G79" s="4">
        <f t="shared" ref="G79" si="53">G18/G$60</f>
        <v>4.0430049666011648E-3</v>
      </c>
    </row>
    <row r="80" spans="1:12" x14ac:dyDescent="0.3">
      <c r="A80" s="1" t="s">
        <v>31</v>
      </c>
      <c r="B80" s="4">
        <f t="shared" ref="B80:F80" si="54">B19/B$60</f>
        <v>4.2069572827677447E-2</v>
      </c>
      <c r="C80" s="4">
        <f t="shared" si="54"/>
        <v>4.0571193209484983E-2</v>
      </c>
      <c r="D80" s="4">
        <f t="shared" ref="D80" si="55">D19/D$60</f>
        <v>3.9633753855739438E-2</v>
      </c>
      <c r="E80" s="4">
        <f t="shared" si="54"/>
        <v>4.6665511989841486E-2</v>
      </c>
      <c r="F80" s="4">
        <f t="shared" si="54"/>
        <v>3.7432150898017762E-2</v>
      </c>
      <c r="G80" s="4">
        <f t="shared" ref="G80" si="56">G19/G$60</f>
        <v>3.6908139803746354E-2</v>
      </c>
    </row>
    <row r="81" spans="1:12" x14ac:dyDescent="0.3">
      <c r="A81" s="1" t="s">
        <v>32</v>
      </c>
      <c r="B81" s="4">
        <f t="shared" ref="B81:F81" si="57">B20/B$60</f>
        <v>2.1662883637390173E-2</v>
      </c>
      <c r="C81" s="4">
        <f t="shared" si="57"/>
        <v>1.4358047392362117E-2</v>
      </c>
      <c r="D81" s="4">
        <f t="shared" ref="D81" si="58">D20/D$60</f>
        <v>1.3855187158204815E-2</v>
      </c>
      <c r="E81" s="4">
        <f t="shared" si="57"/>
        <v>2.1887019821994567E-2</v>
      </c>
      <c r="F81" s="4">
        <f t="shared" si="57"/>
        <v>1.1721664561920428E-2</v>
      </c>
      <c r="G81" s="4">
        <f t="shared" ref="G81" si="59">G20/G$60</f>
        <v>1.1500996590754542E-2</v>
      </c>
    </row>
    <row r="82" spans="1:12" s="23" customFormat="1" x14ac:dyDescent="0.3">
      <c r="A82" s="22" t="s">
        <v>33</v>
      </c>
      <c r="B82" s="18">
        <f t="shared" ref="B82:F82" si="60">B21/B$60</f>
        <v>1.5797232038435818E-2</v>
      </c>
      <c r="C82" s="18">
        <f t="shared" si="60"/>
        <v>8.350698596748066E-3</v>
      </c>
      <c r="D82" s="18">
        <f t="shared" ref="D82" si="61">D21/D$60</f>
        <v>8.2087238985254548E-3</v>
      </c>
      <c r="E82" s="18">
        <f t="shared" si="60"/>
        <v>1.2529733489266535E-2</v>
      </c>
      <c r="F82" s="18">
        <f t="shared" si="60"/>
        <v>4.6376172837471448E-3</v>
      </c>
      <c r="G82" s="18">
        <f t="shared" ref="G82" si="62">G21/G$60</f>
        <v>4.6247556300204511E-3</v>
      </c>
      <c r="H82" s="22"/>
      <c r="I82" s="22"/>
      <c r="J82" s="22"/>
      <c r="K82" s="22"/>
      <c r="L82" s="22"/>
    </row>
    <row r="83" spans="1:12" s="23" customFormat="1" x14ac:dyDescent="0.3">
      <c r="A83" s="22" t="s">
        <v>34</v>
      </c>
      <c r="B83" s="18">
        <f t="shared" ref="B83:F83" si="63">B22/B$60</f>
        <v>1.4323746649596387E-2</v>
      </c>
      <c r="C83" s="18">
        <f t="shared" si="63"/>
        <v>8.2295298244725659E-3</v>
      </c>
      <c r="D83" s="18">
        <f t="shared" ref="D83" si="64">D22/D$60</f>
        <v>7.9318068410181054E-3</v>
      </c>
      <c r="E83" s="18">
        <f t="shared" si="63"/>
        <v>1.2123092033009465E-2</v>
      </c>
      <c r="F83" s="18">
        <f t="shared" si="63"/>
        <v>6.2417644436288233E-3</v>
      </c>
      <c r="G83" s="18">
        <f t="shared" ref="G83" si="65">G22/G$60</f>
        <v>6.1362303255097098E-3</v>
      </c>
      <c r="H83" s="22"/>
      <c r="I83" s="22"/>
      <c r="J83" s="22"/>
      <c r="K83" s="22"/>
      <c r="L83" s="22"/>
    </row>
    <row r="84" spans="1:12" x14ac:dyDescent="0.3">
      <c r="A84" s="1" t="s">
        <v>35</v>
      </c>
      <c r="B84" s="4">
        <f t="shared" ref="B84:F84" si="66">B23/B$60</f>
        <v>1.6031978485187198E-2</v>
      </c>
      <c r="C84" s="4">
        <f t="shared" si="66"/>
        <v>1.4926365104116981E-2</v>
      </c>
      <c r="D84" s="4">
        <f t="shared" ref="D84" si="67">D23/D$60</f>
        <v>1.4462693399534142E-2</v>
      </c>
      <c r="E84" s="4">
        <f t="shared" si="66"/>
        <v>1.4901730506684193E-2</v>
      </c>
      <c r="F84" s="4">
        <f t="shared" si="66"/>
        <v>1.2340325746883374E-2</v>
      </c>
      <c r="G84" s="4">
        <f t="shared" ref="G84" si="68">G23/G$60</f>
        <v>1.202244249291585E-2</v>
      </c>
    </row>
    <row r="85" spans="1:12" x14ac:dyDescent="0.3">
      <c r="A85" s="1" t="s">
        <v>36</v>
      </c>
      <c r="B85" s="4">
        <f t="shared" ref="B85:F85" si="69">B24/B$60</f>
        <v>2.8252035823511601E-2</v>
      </c>
      <c r="C85" s="4">
        <f t="shared" si="69"/>
        <v>2.2049099575864085E-2</v>
      </c>
      <c r="D85" s="4">
        <f t="shared" ref="D85" si="70">D24/D$60</f>
        <v>2.197679108358189E-2</v>
      </c>
      <c r="E85" s="4">
        <f t="shared" si="69"/>
        <v>3.0270444507542373E-2</v>
      </c>
      <c r="F85" s="4">
        <f t="shared" si="69"/>
        <v>2.4827290168690355E-2</v>
      </c>
      <c r="G85" s="4">
        <f t="shared" ref="G85" si="71">G24/G$60</f>
        <v>2.4760610007372633E-2</v>
      </c>
    </row>
    <row r="86" spans="1:12" x14ac:dyDescent="0.3">
      <c r="A86" s="1" t="s">
        <v>37</v>
      </c>
      <c r="B86" s="4">
        <f t="shared" ref="B86:F86" si="72">B25/B$60</f>
        <v>1.5690693266448653E-2</v>
      </c>
      <c r="C86" s="4">
        <f t="shared" si="72"/>
        <v>1.5703111189077086E-2</v>
      </c>
      <c r="D86" s="4">
        <f t="shared" ref="D86" si="73">D25/D$60</f>
        <v>1.609308146845382E-2</v>
      </c>
      <c r="E86" s="4">
        <f t="shared" si="72"/>
        <v>1.9100654158705165E-2</v>
      </c>
      <c r="F86" s="4">
        <f t="shared" si="72"/>
        <v>1.8391622252776556E-2</v>
      </c>
      <c r="G86" s="4">
        <f t="shared" ref="G86" si="74">G25/G$60</f>
        <v>1.8825458703846901E-2</v>
      </c>
    </row>
    <row r="87" spans="1:12" x14ac:dyDescent="0.3">
      <c r="A87" s="1" t="s">
        <v>38</v>
      </c>
      <c r="B87" s="4">
        <f t="shared" ref="B87:F87" si="75">B26/B$60</f>
        <v>9.0244960926754887E-3</v>
      </c>
      <c r="C87" s="4">
        <f t="shared" si="75"/>
        <v>4.0808557408905273E-3</v>
      </c>
      <c r="D87" s="4">
        <f t="shared" ref="D87" si="76">D26/D$60</f>
        <v>4.0009069811490269E-3</v>
      </c>
      <c r="E87" s="4">
        <f t="shared" si="75"/>
        <v>5.6808370800802586E-3</v>
      </c>
      <c r="F87" s="4">
        <f t="shared" si="75"/>
        <v>1.805033227598383E-3</v>
      </c>
      <c r="G87" s="4">
        <f t="shared" ref="G87" si="77">G26/G$60</f>
        <v>1.8266044146309367E-3</v>
      </c>
    </row>
    <row r="88" spans="1:12" x14ac:dyDescent="0.3">
      <c r="A88" s="1" t="s">
        <v>39</v>
      </c>
      <c r="B88" s="4">
        <f t="shared" ref="B88:F88" si="78">B27/B$60</f>
        <v>2.6145938856375502E-2</v>
      </c>
      <c r="C88" s="4">
        <f t="shared" si="78"/>
        <v>2.7295978688763992E-2</v>
      </c>
      <c r="D88" s="4">
        <f t="shared" ref="D88" si="79">D27/D$60</f>
        <v>2.5976531279376252E-2</v>
      </c>
      <c r="E88" s="4">
        <f t="shared" si="78"/>
        <v>3.0330053632445141E-2</v>
      </c>
      <c r="F88" s="4">
        <f t="shared" si="78"/>
        <v>3.1674008277768992E-2</v>
      </c>
      <c r="G88" s="4">
        <f t="shared" ref="G88" si="80">G27/G$60</f>
        <v>3.0814222959527363E-2</v>
      </c>
    </row>
    <row r="89" spans="1:12" x14ac:dyDescent="0.3">
      <c r="A89" s="1" t="s">
        <v>40</v>
      </c>
      <c r="B89" s="4">
        <f t="shared" ref="B89:F89" si="81">B28/B$60</f>
        <v>2.7918575486331438E-2</v>
      </c>
      <c r="C89" s="4">
        <f t="shared" si="81"/>
        <v>1.6849241180563624E-2</v>
      </c>
      <c r="D89" s="4">
        <f t="shared" ref="D89" si="82">D28/D$60</f>
        <v>1.6670640219013391E-2</v>
      </c>
      <c r="E89" s="4">
        <f t="shared" si="81"/>
        <v>2.6335493556766541E-2</v>
      </c>
      <c r="F89" s="4">
        <f t="shared" si="81"/>
        <v>1.2497952445659885E-2</v>
      </c>
      <c r="G89" s="4">
        <f t="shared" ref="G89" si="83">G28/G$60</f>
        <v>1.244377504302821E-2</v>
      </c>
    </row>
    <row r="90" spans="1:12" x14ac:dyDescent="0.3">
      <c r="A90" s="1" t="s">
        <v>41</v>
      </c>
      <c r="B90" s="4">
        <f t="shared" ref="B90:F90" si="84">B29/B$60</f>
        <v>2.7977563055002295E-2</v>
      </c>
      <c r="C90" s="4">
        <f t="shared" si="84"/>
        <v>1.4581847923244105E-2</v>
      </c>
      <c r="D90" s="4">
        <f t="shared" ref="D90" si="85">D29/D$60</f>
        <v>1.431567844484625E-2</v>
      </c>
      <c r="E90" s="4">
        <f t="shared" si="84"/>
        <v>2.205173000537692E-2</v>
      </c>
      <c r="F90" s="4">
        <f t="shared" si="84"/>
        <v>9.6462781198140678E-3</v>
      </c>
      <c r="G90" s="4">
        <f t="shared" ref="G90" si="86">G29/G$60</f>
        <v>9.5596773283538172E-3</v>
      </c>
    </row>
    <row r="91" spans="1:12" x14ac:dyDescent="0.3">
      <c r="A91" s="1" t="s">
        <v>42</v>
      </c>
      <c r="B91" s="4">
        <f t="shared" ref="B91:F91" si="87">B30/B$60</f>
        <v>3.3707182097634058E-5</v>
      </c>
      <c r="C91" s="4">
        <f t="shared" si="87"/>
        <v>1.0986571516024796E-4</v>
      </c>
      <c r="D91" s="4">
        <f t="shared" ref="D91" si="88">D30/D$60</f>
        <v>1.0073246895281404E-4</v>
      </c>
      <c r="E91" s="4">
        <f t="shared" si="87"/>
        <v>3.6870131977727193E-5</v>
      </c>
      <c r="F91" s="4">
        <f t="shared" si="87"/>
        <v>1.1647217883850331E-4</v>
      </c>
      <c r="G91" s="4">
        <f t="shared" ref="G91" si="89">G30/G$60</f>
        <v>1.1142288637165888E-4</v>
      </c>
    </row>
    <row r="92" spans="1:12" x14ac:dyDescent="0.3">
      <c r="A92" s="1" t="s">
        <v>43</v>
      </c>
      <c r="B92" s="4">
        <f t="shared" ref="B92:F92" si="90">B31/B$60</f>
        <v>1.2488510967173417E-2</v>
      </c>
      <c r="C92" s="4">
        <f t="shared" si="90"/>
        <v>7.5762131232110083E-3</v>
      </c>
      <c r="D92" s="4">
        <f t="shared" ref="D92" si="91">D31/D$60</f>
        <v>7.6284426488049976E-3</v>
      </c>
      <c r="E92" s="4">
        <f t="shared" si="90"/>
        <v>7.248495703790196E-3</v>
      </c>
      <c r="F92" s="4">
        <f t="shared" si="90"/>
        <v>3.7489792230590052E-3</v>
      </c>
      <c r="G92" s="4">
        <f t="shared" ref="G92" si="92">G31/G$60</f>
        <v>3.7508871423477118E-3</v>
      </c>
    </row>
    <row r="93" spans="1:12" x14ac:dyDescent="0.3">
      <c r="A93" s="1" t="s">
        <v>44</v>
      </c>
      <c r="B93" s="4">
        <f t="shared" ref="B93:F93" si="93">B32/B$60</f>
        <v>8.0993543268886407E-3</v>
      </c>
      <c r="C93" s="4">
        <f t="shared" si="93"/>
        <v>3.2674877508770041E-3</v>
      </c>
      <c r="D93" s="4">
        <f t="shared" ref="D93" si="94">D32/D$60</f>
        <v>3.1584879550803197E-3</v>
      </c>
      <c r="E93" s="4">
        <f t="shared" si="93"/>
        <v>4.2956314453548913E-3</v>
      </c>
      <c r="F93" s="4">
        <f t="shared" si="93"/>
        <v>1.5776439169096455E-3</v>
      </c>
      <c r="G93" s="4">
        <f t="shared" ref="G93" si="95">G32/G$60</f>
        <v>1.575138221153057E-3</v>
      </c>
    </row>
    <row r="94" spans="1:12" x14ac:dyDescent="0.3">
      <c r="A94" s="1" t="s">
        <v>45</v>
      </c>
      <c r="B94" s="4">
        <f t="shared" ref="B94:F94" si="96">B33/B$60</f>
        <v>2.3787639937473178E-2</v>
      </c>
      <c r="C94" s="4">
        <f t="shared" si="96"/>
        <v>2.5550334547884496E-2</v>
      </c>
      <c r="D94" s="4">
        <f t="shared" ref="D94" si="97">D33/D$60</f>
        <v>2.5932582364350507E-2</v>
      </c>
      <c r="E94" s="4">
        <f t="shared" si="96"/>
        <v>2.3389619814830311E-2</v>
      </c>
      <c r="F94" s="4">
        <f t="shared" si="96"/>
        <v>2.430061320043235E-2</v>
      </c>
      <c r="G94" s="4">
        <f t="shared" ref="G94" si="98">G33/G$60</f>
        <v>2.4857093154209604E-2</v>
      </c>
    </row>
    <row r="95" spans="1:12" x14ac:dyDescent="0.3">
      <c r="A95" s="1" t="s">
        <v>46</v>
      </c>
      <c r="B95" s="4">
        <f t="shared" ref="B95:F95" si="99">B34/B$60</f>
        <v>6.6222574542530339E-3</v>
      </c>
      <c r="C95" s="4">
        <f t="shared" si="99"/>
        <v>2.9727040213112358E-3</v>
      </c>
      <c r="D95" s="4">
        <f t="shared" ref="D95" si="100">D34/D$60</f>
        <v>2.9017951770538438E-3</v>
      </c>
      <c r="E95" s="4">
        <f t="shared" si="99"/>
        <v>4.523761501054155E-3</v>
      </c>
      <c r="F95" s="4">
        <f t="shared" si="99"/>
        <v>1.3067782275210005E-3</v>
      </c>
      <c r="G95" s="4">
        <f t="shared" ref="G95" si="101">G34/G$60</f>
        <v>1.3033920063789789E-3</v>
      </c>
    </row>
    <row r="96" spans="1:12" x14ac:dyDescent="0.3">
      <c r="A96" s="1" t="s">
        <v>47</v>
      </c>
      <c r="B96" s="4">
        <f t="shared" ref="B96:F96" si="102">B35/B$60</f>
        <v>1.4131134180467049E-2</v>
      </c>
      <c r="C96" s="4">
        <f t="shared" si="102"/>
        <v>6.1918146877349622E-3</v>
      </c>
      <c r="D96" s="4">
        <f t="shared" ref="D96" si="103">D35/D$60</f>
        <v>6.0855634814852557E-3</v>
      </c>
      <c r="E96" s="4">
        <f t="shared" si="102"/>
        <v>8.7323476730403818E-3</v>
      </c>
      <c r="F96" s="4">
        <f t="shared" si="102"/>
        <v>2.7070276250331197E-3</v>
      </c>
      <c r="G96" s="4">
        <f t="shared" ref="G96" si="104">G35/G$60</f>
        <v>2.7157839907712947E-3</v>
      </c>
    </row>
    <row r="97" spans="1:7" x14ac:dyDescent="0.3">
      <c r="A97" s="1" t="s">
        <v>48</v>
      </c>
      <c r="B97" s="4">
        <f t="shared" ref="B97:F97" si="105">B36/B$60</f>
        <v>6.9713675545499581E-3</v>
      </c>
      <c r="C97" s="4">
        <f t="shared" si="105"/>
        <v>4.0369998792833504E-3</v>
      </c>
      <c r="D97" s="4">
        <f t="shared" ref="D97" si="106">D36/D$60</f>
        <v>3.9779602025072662E-3</v>
      </c>
      <c r="E97" s="4">
        <f t="shared" si="105"/>
        <v>5.8632412315700322E-3</v>
      </c>
      <c r="F97" s="4">
        <f t="shared" si="105"/>
        <v>3.2598280265077619E-3</v>
      </c>
      <c r="G97" s="4">
        <f t="shared" ref="G97" si="107">G36/G$60</f>
        <v>3.2390381522262044E-3</v>
      </c>
    </row>
    <row r="98" spans="1:7" x14ac:dyDescent="0.3">
      <c r="A98" s="19" t="s">
        <v>49</v>
      </c>
      <c r="B98" s="20">
        <f t="shared" ref="B98:F98" si="108">B37/B$60</f>
        <v>2.0175554227332072E-2</v>
      </c>
      <c r="C98" s="20">
        <f t="shared" si="108"/>
        <v>3.4977988426573757E-2</v>
      </c>
      <c r="D98" s="20">
        <f t="shared" ref="D98" si="109">D37/D$60</f>
        <v>3.5380821237982599E-2</v>
      </c>
      <c r="E98" s="20">
        <f t="shared" si="108"/>
        <v>2.7836420351203608E-2</v>
      </c>
      <c r="F98" s="20">
        <f t="shared" si="108"/>
        <v>4.2601710018010802E-2</v>
      </c>
      <c r="G98" s="20">
        <f t="shared" ref="G98" si="110">G37/G$60</f>
        <v>4.2486449896041126E-2</v>
      </c>
    </row>
    <row r="99" spans="1:7" x14ac:dyDescent="0.3">
      <c r="A99" s="1" t="s">
        <v>50</v>
      </c>
      <c r="B99" s="4">
        <f t="shared" ref="B99:F99" si="111">B38/B$60</f>
        <v>4.9820418968235195E-3</v>
      </c>
      <c r="C99" s="4">
        <f t="shared" si="111"/>
        <v>4.5216749683853492E-3</v>
      </c>
      <c r="D99" s="4">
        <f t="shared" ref="D99" si="112">D38/D$60</f>
        <v>4.4979575422366578E-3</v>
      </c>
      <c r="E99" s="4">
        <f t="shared" si="111"/>
        <v>4.1615549779212072E-3</v>
      </c>
      <c r="F99" s="4">
        <f t="shared" si="111"/>
        <v>4.3176216499493693E-3</v>
      </c>
      <c r="G99" s="4">
        <f t="shared" ref="G99" si="113">G38/G$60</f>
        <v>4.334569990938039E-3</v>
      </c>
    </row>
    <row r="100" spans="1:7" x14ac:dyDescent="0.3">
      <c r="A100" s="1" t="s">
        <v>51</v>
      </c>
      <c r="B100" s="4">
        <f t="shared" ref="B100:F100" si="114">B39/B$60</f>
        <v>5.221001741337104E-3</v>
      </c>
      <c r="C100" s="4">
        <f t="shared" si="114"/>
        <v>9.9299617368910527E-3</v>
      </c>
      <c r="D100" s="4">
        <f t="shared" ref="D100" si="115">D39/D$60</f>
        <v>1.0312826821439448E-2</v>
      </c>
      <c r="E100" s="4">
        <f t="shared" si="114"/>
        <v>5.8839302972375834E-3</v>
      </c>
      <c r="F100" s="4">
        <f t="shared" si="114"/>
        <v>1.1015609145982303E-2</v>
      </c>
      <c r="G100" s="4">
        <f t="shared" ref="G100" si="116">G39/G$60</f>
        <v>1.1099146347651594E-2</v>
      </c>
    </row>
    <row r="101" spans="1:7" x14ac:dyDescent="0.3">
      <c r="A101" s="19" t="s">
        <v>52</v>
      </c>
      <c r="B101" s="20">
        <f t="shared" ref="B101:F101" si="117">B40/B$60</f>
        <v>4.8800174795815734E-2</v>
      </c>
      <c r="C101" s="20">
        <f t="shared" si="117"/>
        <v>7.4270579815181453E-2</v>
      </c>
      <c r="D101" s="20">
        <f t="shared" ref="D101" si="118">D40/D$60</f>
        <v>7.3916630074981518E-2</v>
      </c>
      <c r="E101" s="20">
        <f t="shared" si="117"/>
        <v>5.9441977440324686E-2</v>
      </c>
      <c r="F101" s="20">
        <f t="shared" si="117"/>
        <v>0.10019119152855073</v>
      </c>
      <c r="G101" s="20">
        <f t="shared" ref="G101" si="119">G40/G$60</f>
        <v>9.9444676514860567E-2</v>
      </c>
    </row>
    <row r="102" spans="1:7" x14ac:dyDescent="0.3">
      <c r="A102" s="1" t="s">
        <v>53</v>
      </c>
      <c r="B102" s="4">
        <f t="shared" ref="B102:F102" si="120">B41/B$60</f>
        <v>3.5994455168544937E-2</v>
      </c>
      <c r="C102" s="4">
        <f t="shared" si="120"/>
        <v>2.6600162492749088E-2</v>
      </c>
      <c r="D102" s="4">
        <f t="shared" ref="D102" si="121">D41/D$60</f>
        <v>2.5808903116755932E-2</v>
      </c>
      <c r="E102" s="4">
        <f t="shared" si="120"/>
        <v>4.1220557453224692E-2</v>
      </c>
      <c r="F102" s="4">
        <f t="shared" si="120"/>
        <v>2.6816656486667031E-2</v>
      </c>
      <c r="G102" s="4">
        <f t="shared" ref="G102" si="122">G41/G$60</f>
        <v>2.6172566454361314E-2</v>
      </c>
    </row>
    <row r="103" spans="1:7" x14ac:dyDescent="0.3">
      <c r="A103" s="1" t="s">
        <v>54</v>
      </c>
      <c r="B103" s="4">
        <f t="shared" ref="B103:F103" si="123">B42/B$60</f>
        <v>2.1402254890099538E-2</v>
      </c>
      <c r="C103" s="4">
        <f t="shared" si="123"/>
        <v>9.457946071758136E-3</v>
      </c>
      <c r="D103" s="4">
        <f t="shared" ref="D103" si="124">D42/D$60</f>
        <v>9.2782771403024378E-3</v>
      </c>
      <c r="E103" s="4">
        <f t="shared" si="123"/>
        <v>1.3485261869288357E-2</v>
      </c>
      <c r="F103" s="4">
        <f t="shared" si="123"/>
        <v>4.991543672046064E-3</v>
      </c>
      <c r="G103" s="4">
        <f t="shared" ref="G103" si="125">G42/G$60</f>
        <v>4.9218374861687859E-3</v>
      </c>
    </row>
    <row r="104" spans="1:7" x14ac:dyDescent="0.3">
      <c r="A104" s="1" t="s">
        <v>55</v>
      </c>
      <c r="B104" s="4">
        <f t="shared" ref="B104:F104" si="126">B43/B$60</f>
        <v>1.1275052411658592E-2</v>
      </c>
      <c r="C104" s="4">
        <f t="shared" si="126"/>
        <v>1.406959337478089E-2</v>
      </c>
      <c r="D104" s="4">
        <f t="shared" ref="D104" si="127">D43/D$60</f>
        <v>1.3904581071552334E-2</v>
      </c>
      <c r="E104" s="4">
        <f t="shared" si="126"/>
        <v>1.1119921484800571E-2</v>
      </c>
      <c r="F104" s="4">
        <f t="shared" si="126"/>
        <v>1.7221589034159573E-2</v>
      </c>
      <c r="G104" s="4">
        <f t="shared" ref="G104" si="128">G43/G$60</f>
        <v>1.7027424430393165E-2</v>
      </c>
    </row>
    <row r="105" spans="1:7" x14ac:dyDescent="0.3">
      <c r="A105" s="1" t="s">
        <v>56</v>
      </c>
      <c r="B105" s="4">
        <f t="shared" ref="B105:F105" si="129">B44/B$60</f>
        <v>4.1873348874751935E-2</v>
      </c>
      <c r="C105" s="4">
        <f t="shared" si="129"/>
        <v>3.223044130299834E-2</v>
      </c>
      <c r="D105" s="4">
        <f t="shared" ref="D105" si="130">D44/D$60</f>
        <v>3.153937492197123E-2</v>
      </c>
      <c r="E105" s="4">
        <f t="shared" si="129"/>
        <v>4.5862277827200294E-2</v>
      </c>
      <c r="F105" s="4">
        <f t="shared" si="129"/>
        <v>3.0611688892971157E-2</v>
      </c>
      <c r="G105" s="4">
        <f t="shared" ref="G105" si="131">G44/G$60</f>
        <v>3.0384560023547433E-2</v>
      </c>
    </row>
    <row r="106" spans="1:7" x14ac:dyDescent="0.3">
      <c r="A106" s="1" t="s">
        <v>57</v>
      </c>
      <c r="B106" s="4">
        <f t="shared" ref="B106:F106" si="132">B45/B$60</f>
        <v>1.719066286979337E-3</v>
      </c>
      <c r="C106" s="4">
        <f t="shared" si="132"/>
        <v>8.9027399062569651E-3</v>
      </c>
      <c r="D106" s="4">
        <f t="shared" ref="D106" si="133">D45/D$60</f>
        <v>9.2514410771451245E-3</v>
      </c>
      <c r="E106" s="4">
        <f t="shared" si="132"/>
        <v>1.9240898910415178E-3</v>
      </c>
      <c r="F106" s="4">
        <f t="shared" si="132"/>
        <v>5.6199997254918147E-3</v>
      </c>
      <c r="G106" s="4">
        <f t="shared" ref="G106" si="134">G45/G$60</f>
        <v>5.5782603525810744E-3</v>
      </c>
    </row>
    <row r="107" spans="1:7" x14ac:dyDescent="0.3">
      <c r="A107" s="1" t="s">
        <v>58</v>
      </c>
      <c r="B107" s="4">
        <f t="shared" ref="B107:F107" si="135">B46/B$60</f>
        <v>4.6539987853376165E-3</v>
      </c>
      <c r="C107" s="4">
        <f t="shared" si="135"/>
        <v>3.0843782256099244E-3</v>
      </c>
      <c r="D107" s="4">
        <f t="shared" ref="D107" si="136">D46/D$60</f>
        <v>3.0958704743799218E-3</v>
      </c>
      <c r="E107" s="4">
        <f t="shared" si="135"/>
        <v>3.9026107564629976E-3</v>
      </c>
      <c r="F107" s="4">
        <f t="shared" si="135"/>
        <v>3.1319022810374769E-3</v>
      </c>
      <c r="G107" s="4">
        <f t="shared" ref="G107" si="137">G46/G$60</f>
        <v>3.1395004746461426E-3</v>
      </c>
    </row>
    <row r="108" spans="1:7" x14ac:dyDescent="0.3">
      <c r="A108" s="1" t="s">
        <v>59</v>
      </c>
      <c r="B108" s="4">
        <f t="shared" ref="B108:F108" si="138">B47/B$60</f>
        <v>1.3803692982947176E-2</v>
      </c>
      <c r="C108" s="4">
        <f t="shared" si="138"/>
        <v>1.2824900725249357E-2</v>
      </c>
      <c r="D108" s="4">
        <f t="shared" ref="D108" si="139">D47/D$60</f>
        <v>1.2858363536868667E-2</v>
      </c>
      <c r="E108" s="4">
        <f t="shared" si="138"/>
        <v>1.1124227694968512E-2</v>
      </c>
      <c r="F108" s="4">
        <f t="shared" si="138"/>
        <v>1.0581131287464678E-2</v>
      </c>
      <c r="G108" s="4">
        <f t="shared" ref="G108" si="140">G47/G$60</f>
        <v>1.0687337841268952E-2</v>
      </c>
    </row>
    <row r="109" spans="1:7" x14ac:dyDescent="0.3">
      <c r="A109" s="1" t="s">
        <v>60</v>
      </c>
      <c r="B109" s="4">
        <f t="shared" ref="B109:F109" si="141">B48/B$60</f>
        <v>6.8160737513144297E-3</v>
      </c>
      <c r="C109" s="4">
        <f t="shared" si="141"/>
        <v>3.5423780999199292E-3</v>
      </c>
      <c r="D109" s="4">
        <f t="shared" ref="D109" si="142">D48/D$60</f>
        <v>3.4968557079334012E-3</v>
      </c>
      <c r="E109" s="4">
        <f t="shared" si="141"/>
        <v>4.0014734881859823E-3</v>
      </c>
      <c r="F109" s="4">
        <f t="shared" si="141"/>
        <v>1.590726621522022E-3</v>
      </c>
      <c r="G109" s="4">
        <f t="shared" ref="G109" si="143">G48/G$60</f>
        <v>1.6253435023787569E-3</v>
      </c>
    </row>
    <row r="110" spans="1:7" x14ac:dyDescent="0.3">
      <c r="A110" s="1" t="s">
        <v>61</v>
      </c>
      <c r="B110" s="4">
        <f t="shared" ref="B110:F110" si="144">B49/B$60</f>
        <v>2.0486141833803127E-2</v>
      </c>
      <c r="C110" s="4">
        <f t="shared" si="144"/>
        <v>1.8523902122759339E-2</v>
      </c>
      <c r="D110" s="4">
        <f t="shared" ref="D110" si="145">D49/D$60</f>
        <v>1.8242689020199775E-2</v>
      </c>
      <c r="E110" s="4">
        <f t="shared" si="144"/>
        <v>1.9113250358318633E-2</v>
      </c>
      <c r="F110" s="4">
        <f t="shared" si="144"/>
        <v>1.3702792293110782E-2</v>
      </c>
      <c r="G110" s="4">
        <f t="shared" ref="G110" si="146">G49/G$60</f>
        <v>1.38309104413882E-2</v>
      </c>
    </row>
    <row r="111" spans="1:7" x14ac:dyDescent="0.3">
      <c r="A111" s="1" t="s">
        <v>62</v>
      </c>
      <c r="B111" s="4">
        <f t="shared" ref="B111:F111" si="147">B50/B$60</f>
        <v>8.1100082040873572E-2</v>
      </c>
      <c r="C111" s="4">
        <f t="shared" si="147"/>
        <v>7.9310386921729953E-2</v>
      </c>
      <c r="D111" s="4">
        <f t="shared" ref="D111" si="148">D50/D$60</f>
        <v>7.9637767597359493E-2</v>
      </c>
      <c r="E111" s="4">
        <f t="shared" si="147"/>
        <v>8.3218057683072236E-2</v>
      </c>
      <c r="F111" s="4">
        <f t="shared" si="147"/>
        <v>7.2775944039086993E-2</v>
      </c>
      <c r="G111" s="4">
        <f t="shared" ref="G111" si="149">G50/G$60</f>
        <v>7.3356570936471244E-2</v>
      </c>
    </row>
    <row r="112" spans="1:7" x14ac:dyDescent="0.3">
      <c r="A112" s="1" t="s">
        <v>63</v>
      </c>
      <c r="B112" s="4">
        <f t="shared" ref="B112:F112" si="150">B51/B$60</f>
        <v>1.2794885175882271E-2</v>
      </c>
      <c r="C112" s="4">
        <f t="shared" si="150"/>
        <v>9.8341118125537183E-3</v>
      </c>
      <c r="D112" s="4">
        <f t="shared" ref="D112" si="151">D51/D$60</f>
        <v>9.619367392316407E-3</v>
      </c>
      <c r="E112" s="4">
        <f t="shared" si="150"/>
        <v>1.079648551377666E-2</v>
      </c>
      <c r="F112" s="4">
        <f t="shared" si="150"/>
        <v>9.5414925464323806E-3</v>
      </c>
      <c r="G112" s="4">
        <f t="shared" ref="G112" si="152">G51/G$60</f>
        <v>9.3732243067591627E-3</v>
      </c>
    </row>
    <row r="113" spans="1:7" x14ac:dyDescent="0.3">
      <c r="A113" s="1" t="s">
        <v>64</v>
      </c>
      <c r="B113" s="4">
        <f t="shared" ref="B113:F113" si="153">B52/B$60</f>
        <v>2.4299868722564007E-2</v>
      </c>
      <c r="C113" s="4">
        <f t="shared" si="153"/>
        <v>2.0964006092799907E-2</v>
      </c>
      <c r="D113" s="4">
        <f t="shared" ref="D113" si="154">D52/D$60</f>
        <v>2.138678662257255E-2</v>
      </c>
      <c r="E113" s="4">
        <f t="shared" si="153"/>
        <v>2.5479786155859763E-2</v>
      </c>
      <c r="F113" s="4">
        <f t="shared" si="153"/>
        <v>2.2590682568233534E-2</v>
      </c>
      <c r="G113" s="4">
        <f t="shared" ref="G113" si="155">G52/G$60</f>
        <v>2.2958656119574733E-2</v>
      </c>
    </row>
    <row r="114" spans="1:7" x14ac:dyDescent="0.3">
      <c r="A114" s="1" t="s">
        <v>65</v>
      </c>
      <c r="B114" s="4">
        <f t="shared" ref="B114:F114" si="156">B53/B$60</f>
        <v>1.4445935184700311E-4</v>
      </c>
      <c r="C114" s="4">
        <f t="shared" si="156"/>
        <v>3.2688441177308345E-4</v>
      </c>
      <c r="D114" s="4">
        <f t="shared" ref="D114" si="157">D53/D$60</f>
        <v>3.5509167626995836E-4</v>
      </c>
      <c r="E114" s="4">
        <f t="shared" si="156"/>
        <v>1.8184812393176822E-4</v>
      </c>
      <c r="F114" s="4">
        <f t="shared" si="156"/>
        <v>2.9612921474652548E-4</v>
      </c>
      <c r="G114" s="4">
        <f t="shared" ref="G114" si="158">G53/G$60</f>
        <v>3.2533398706408761E-4</v>
      </c>
    </row>
    <row r="115" spans="1:7" x14ac:dyDescent="0.3">
      <c r="A115" s="1" t="s">
        <v>66</v>
      </c>
      <c r="B115" s="4">
        <f t="shared" ref="B115:F115" si="159">B54/B$60</f>
        <v>4.2031652247817609E-3</v>
      </c>
      <c r="C115" s="4">
        <f t="shared" si="159"/>
        <v>1.6837033878879153E-3</v>
      </c>
      <c r="D115" s="4">
        <f t="shared" ref="D115" si="160">D54/D$60</f>
        <v>1.6148309308574667E-3</v>
      </c>
      <c r="E115" s="4">
        <f t="shared" si="159"/>
        <v>2.9219741865413812E-3</v>
      </c>
      <c r="F115" s="4">
        <f t="shared" si="159"/>
        <v>1.0916756136226306E-3</v>
      </c>
      <c r="G115" s="4">
        <f t="shared" ref="G115" si="161">G54/G$60</f>
        <v>1.084269482491685E-3</v>
      </c>
    </row>
    <row r="116" spans="1:7" x14ac:dyDescent="0.3">
      <c r="A116" s="1" t="s">
        <v>67</v>
      </c>
      <c r="B116" s="4">
        <f t="shared" ref="B116:F116" si="162">B55/B$60</f>
        <v>1.8310824760573673E-2</v>
      </c>
      <c r="C116" s="4">
        <f t="shared" si="162"/>
        <v>2.2736325448471397E-2</v>
      </c>
      <c r="D116" s="4">
        <f t="shared" ref="D116" si="163">D55/D$60</f>
        <v>2.2615800529487196E-2</v>
      </c>
      <c r="E116" s="4">
        <f t="shared" si="162"/>
        <v>2.0333413708269511E-2</v>
      </c>
      <c r="F116" s="4">
        <f t="shared" si="162"/>
        <v>2.8686216295713003E-2</v>
      </c>
      <c r="G116" s="4">
        <f t="shared" ref="G116" si="164">G55/G$60</f>
        <v>2.8548768787531723E-2</v>
      </c>
    </row>
    <row r="117" spans="1:7" x14ac:dyDescent="0.3">
      <c r="A117" s="19" t="s">
        <v>68</v>
      </c>
      <c r="B117" s="20">
        <f t="shared" ref="B117:F117" si="165">B56/B$60</f>
        <v>2.6120056555836248E-2</v>
      </c>
      <c r="C117" s="20">
        <f t="shared" si="165"/>
        <v>1.3539706057217884E-2</v>
      </c>
      <c r="D117" s="20">
        <f t="shared" ref="D117" si="166">D56/D$60</f>
        <v>1.3269460910162584E-2</v>
      </c>
      <c r="E117" s="20">
        <f t="shared" si="165"/>
        <v>2.4301023915641724E-2</v>
      </c>
      <c r="F117" s="20">
        <f t="shared" si="165"/>
        <v>9.5586006233331442E-3</v>
      </c>
      <c r="G117" s="20">
        <f t="shared" ref="G117" si="167">G56/G$60</f>
        <v>9.4490058408577358E-3</v>
      </c>
    </row>
    <row r="118" spans="1:7" x14ac:dyDescent="0.3">
      <c r="A118" s="1" t="s">
        <v>69</v>
      </c>
      <c r="B118" s="4">
        <f t="shared" ref="B118:F118" si="168">B57/B$60</f>
        <v>4.7316456869553811E-3</v>
      </c>
      <c r="C118" s="4">
        <f t="shared" si="168"/>
        <v>3.1838451282241403E-3</v>
      </c>
      <c r="D118" s="4">
        <f t="shared" ref="D118" si="169">D57/D$60</f>
        <v>3.07136798193194E-3</v>
      </c>
      <c r="E118" s="4">
        <f t="shared" si="168"/>
        <v>3.9477364351232615E-3</v>
      </c>
      <c r="F118" s="4">
        <f t="shared" si="168"/>
        <v>2.6184704361495543E-3</v>
      </c>
      <c r="G118" s="4">
        <f t="shared" ref="G118" si="170">G57/G$60</f>
        <v>2.5713914119791961E-3</v>
      </c>
    </row>
    <row r="119" spans="1:7" x14ac:dyDescent="0.3">
      <c r="A119" s="1" t="s">
        <v>70</v>
      </c>
      <c r="B119" s="4">
        <f t="shared" ref="B119:F119" si="171">B58/B$60</f>
        <v>4.5853805932102899E-3</v>
      </c>
      <c r="C119" s="4">
        <f t="shared" si="171"/>
        <v>1.908860285623732E-3</v>
      </c>
      <c r="D119" s="4">
        <f t="shared" ref="D119" si="172">D58/D$60</f>
        <v>1.8684122812715005E-3</v>
      </c>
      <c r="E119" s="4">
        <f t="shared" si="171"/>
        <v>2.4454343375664069E-3</v>
      </c>
      <c r="F119" s="4">
        <f t="shared" si="171"/>
        <v>1.114287981649881E-3</v>
      </c>
      <c r="G119" s="4">
        <f t="shared" ref="G119" si="173">G58/G$60</f>
        <v>1.1395132252349201E-3</v>
      </c>
    </row>
    <row r="120" spans="1:7" x14ac:dyDescent="0.3">
      <c r="A120" s="1" t="s">
        <v>71</v>
      </c>
      <c r="B120" s="17">
        <f t="shared" ref="B120:F120" si="174">B59/B$60</f>
        <v>0</v>
      </c>
      <c r="C120" s="17">
        <f t="shared" si="174"/>
        <v>2.6132668050462274E-4</v>
      </c>
      <c r="D120" s="17">
        <f t="shared" ref="D120" si="175">D59/D$60</f>
        <v>7.3118548892390104E-5</v>
      </c>
      <c r="E120" s="17">
        <f t="shared" si="174"/>
        <v>0</v>
      </c>
      <c r="F120" s="17">
        <f t="shared" si="174"/>
        <v>2.7591044650195475E-4</v>
      </c>
      <c r="G120" s="17">
        <f t="shared" ref="G120" si="176">G59/G$60</f>
        <v>4.180890211594329E-5</v>
      </c>
    </row>
    <row r="121" spans="1:7" x14ac:dyDescent="0.3">
      <c r="A121" s="1" t="s">
        <v>9</v>
      </c>
      <c r="B121" s="4">
        <f t="shared" ref="B121:F121" si="177">B60/B$60</f>
        <v>1</v>
      </c>
      <c r="C121" s="4">
        <f t="shared" si="177"/>
        <v>1</v>
      </c>
      <c r="D121" s="4">
        <f t="shared" ref="D121" si="178">D60/D$60</f>
        <v>1</v>
      </c>
      <c r="E121" s="4">
        <f t="shared" si="177"/>
        <v>1</v>
      </c>
      <c r="F121" s="4">
        <f t="shared" si="177"/>
        <v>1</v>
      </c>
      <c r="G121" s="4">
        <f t="shared" ref="G121" si="179">G60/G$60</f>
        <v>1</v>
      </c>
    </row>
  </sheetData>
  <mergeCells count="3">
    <mergeCell ref="B1:C1"/>
    <mergeCell ref="E1:F1"/>
    <mergeCell ref="H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5EF921D225F4EB6B885769A8CC2F7" ma:contentTypeVersion="10" ma:contentTypeDescription="Create a new document." ma:contentTypeScope="" ma:versionID="a81c3310d742e8fd4ec1cf69a312daae">
  <xsd:schema xmlns:xsd="http://www.w3.org/2001/XMLSchema" xmlns:xs="http://www.w3.org/2001/XMLSchema" xmlns:p="http://schemas.microsoft.com/office/2006/metadata/properties" xmlns:ns3="2a298b08-758c-409b-848d-96bfbea3c856" targetNamespace="http://schemas.microsoft.com/office/2006/metadata/properties" ma:root="true" ma:fieldsID="050853b932ce0a3747d5a3b1dda2c3d3" ns3:_="">
    <xsd:import namespace="2a298b08-758c-409b-848d-96bfbea3c8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8b08-758c-409b-848d-96bfbea3c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FBC123-D0FC-45AB-9A53-DE5BB778E11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D1A9B-BBF5-4B25-A9F1-2DEAA25F2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8b08-758c-409b-848d-96bfbea3c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E96B3E-E82E-49DA-995D-76943D72C3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Lender Size</vt:lpstr>
      <vt:lpstr>Loan Size</vt:lpstr>
      <vt:lpstr>States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Sanders</dc:creator>
  <cp:lastModifiedBy>MPLLaw</cp:lastModifiedBy>
  <dcterms:created xsi:type="dcterms:W3CDTF">2020-05-04T14:26:45Z</dcterms:created>
  <dcterms:modified xsi:type="dcterms:W3CDTF">2020-05-11T15:30:29Z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0x01010017F5EF921D225F4EB6B885769A8CC2F7</vt:lpwstr>
  </property>
</Properties>
</file>